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UTFPR\PROPPG\DIVERSOS\AFASTAMENTO 2023\"/>
    </mc:Choice>
  </mc:AlternateContent>
  <bookViews>
    <workbookView xWindow="-105" yWindow="-105" windowWidth="23250" windowHeight="12450" tabRatio="500" activeTab="1"/>
  </bookViews>
  <sheets>
    <sheet name="Consolidação" sheetId="5" r:id="rId1"/>
    <sheet name="Descrição" sheetId="2" r:id="rId2"/>
    <sheet name="dados" sheetId="3" state="hidden" r:id="rId3"/>
  </sheets>
  <definedNames>
    <definedName name="_xlnm._FilterDatabase" localSheetId="1" hidden="1">Descrição!$A$1:$H$114</definedName>
    <definedName name="AP">dados!$D$2:$D$18</definedName>
    <definedName name="Campus">dados!$D$1:$Q$1</definedName>
    <definedName name="CM">dados!$E$2:$E$32</definedName>
    <definedName name="CP">dados!$F$2:$F$31</definedName>
    <definedName name="CT">dados!$G$2:$G$84</definedName>
    <definedName name="DV">dados!$H$2:$H$14</definedName>
    <definedName name="FB">dados!$I$2:$I$21</definedName>
    <definedName name="GP">dados!$J$2:$J$10</definedName>
    <definedName name="LD">dados!$K$2:$K$28</definedName>
    <definedName name="MD">dados!$L$2:$L$32</definedName>
    <definedName name="PB">dados!$M$2:$M$46</definedName>
    <definedName name="PG">dados!$N$2:$N$40</definedName>
    <definedName name="RT">dados!$O$2:$O$11</definedName>
    <definedName name="SH">dados!$P$2:$P$9</definedName>
    <definedName name="TD">dados!$Q$2:$Q$15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5" l="1"/>
  <c r="K20" i="5"/>
  <c r="K122" i="5" l="1"/>
  <c r="J122" i="5"/>
  <c r="D122" i="5"/>
  <c r="C122" i="5"/>
  <c r="K121" i="5"/>
  <c r="J121" i="5"/>
  <c r="D121" i="5"/>
  <c r="C121" i="5"/>
  <c r="K120" i="5"/>
  <c r="J120" i="5"/>
  <c r="D120" i="5"/>
  <c r="C120" i="5"/>
  <c r="K119" i="5"/>
  <c r="J119" i="5"/>
  <c r="D119" i="5"/>
  <c r="C119" i="5"/>
  <c r="K118" i="5"/>
  <c r="J118" i="5"/>
  <c r="D118" i="5"/>
  <c r="C118" i="5"/>
  <c r="K117" i="5"/>
  <c r="J117" i="5"/>
  <c r="D117" i="5"/>
  <c r="C117" i="5"/>
  <c r="K116" i="5"/>
  <c r="J116" i="5"/>
  <c r="D116" i="5"/>
  <c r="C116" i="5"/>
  <c r="K115" i="5"/>
  <c r="J115" i="5"/>
  <c r="D115" i="5"/>
  <c r="C115" i="5"/>
  <c r="K114" i="5"/>
  <c r="J114" i="5"/>
  <c r="D114" i="5"/>
  <c r="C114" i="5"/>
  <c r="K113" i="5"/>
  <c r="J113" i="5"/>
  <c r="D113" i="5"/>
  <c r="C113" i="5"/>
  <c r="K112" i="5"/>
  <c r="J112" i="5"/>
  <c r="D112" i="5"/>
  <c r="C112" i="5"/>
  <c r="K111" i="5"/>
  <c r="J111" i="5"/>
  <c r="D111" i="5"/>
  <c r="C111" i="5"/>
  <c r="K110" i="5"/>
  <c r="J110" i="5"/>
  <c r="D110" i="5"/>
  <c r="C110" i="5"/>
  <c r="K109" i="5"/>
  <c r="J109" i="5"/>
  <c r="D109" i="5"/>
  <c r="C109" i="5"/>
  <c r="K108" i="5"/>
  <c r="J108" i="5"/>
  <c r="D108" i="5"/>
  <c r="C108" i="5"/>
  <c r="K107" i="5"/>
  <c r="J107" i="5"/>
  <c r="D107" i="5"/>
  <c r="C107" i="5"/>
  <c r="K106" i="5"/>
  <c r="J106" i="5"/>
  <c r="D106" i="5"/>
  <c r="C106" i="5"/>
  <c r="K105" i="5"/>
  <c r="J105" i="5"/>
  <c r="D105" i="5"/>
  <c r="C105" i="5"/>
  <c r="K104" i="5"/>
  <c r="J104" i="5"/>
  <c r="D104" i="5"/>
  <c r="C104" i="5"/>
  <c r="K103" i="5"/>
  <c r="J103" i="5"/>
  <c r="D103" i="5"/>
  <c r="C103" i="5"/>
  <c r="K102" i="5"/>
  <c r="J102" i="5"/>
  <c r="D102" i="5"/>
  <c r="C102" i="5"/>
  <c r="K101" i="5"/>
  <c r="J101" i="5"/>
  <c r="D101" i="5"/>
  <c r="C101" i="5"/>
  <c r="K100" i="5"/>
  <c r="J100" i="5"/>
  <c r="D100" i="5"/>
  <c r="C100" i="5"/>
  <c r="K99" i="5"/>
  <c r="J99" i="5"/>
  <c r="D99" i="5"/>
  <c r="C99" i="5"/>
  <c r="K98" i="5"/>
  <c r="J98" i="5"/>
  <c r="D98" i="5"/>
  <c r="C98" i="5"/>
  <c r="K97" i="5"/>
  <c r="J97" i="5"/>
  <c r="D97" i="5"/>
  <c r="C97" i="5"/>
  <c r="K96" i="5"/>
  <c r="J96" i="5"/>
  <c r="D96" i="5"/>
  <c r="C96" i="5"/>
  <c r="K95" i="5"/>
  <c r="J95" i="5"/>
  <c r="D95" i="5"/>
  <c r="C95" i="5"/>
  <c r="K94" i="5"/>
  <c r="J94" i="5"/>
  <c r="D94" i="5"/>
  <c r="C94" i="5"/>
  <c r="K93" i="5"/>
  <c r="J93" i="5"/>
  <c r="D93" i="5"/>
  <c r="C93" i="5"/>
  <c r="K92" i="5"/>
  <c r="J92" i="5"/>
  <c r="D92" i="5"/>
  <c r="C92" i="5"/>
  <c r="K91" i="5"/>
  <c r="J91" i="5"/>
  <c r="D91" i="5"/>
  <c r="C91" i="5"/>
  <c r="K90" i="5"/>
  <c r="J90" i="5"/>
  <c r="D90" i="5"/>
  <c r="C90" i="5"/>
  <c r="K89" i="5"/>
  <c r="J89" i="5"/>
  <c r="D89" i="5"/>
  <c r="C89" i="5"/>
  <c r="K88" i="5"/>
  <c r="J88" i="5"/>
  <c r="D88" i="5"/>
  <c r="C88" i="5"/>
  <c r="K87" i="5"/>
  <c r="J87" i="5"/>
  <c r="D87" i="5"/>
  <c r="C87" i="5"/>
  <c r="K86" i="5"/>
  <c r="J86" i="5"/>
  <c r="D86" i="5"/>
  <c r="C86" i="5"/>
  <c r="K85" i="5"/>
  <c r="J85" i="5"/>
  <c r="D85" i="5"/>
  <c r="C85" i="5"/>
  <c r="K84" i="5"/>
  <c r="J84" i="5"/>
  <c r="D84" i="5"/>
  <c r="C84" i="5"/>
  <c r="K83" i="5"/>
  <c r="J83" i="5"/>
  <c r="D83" i="5"/>
  <c r="C83" i="5"/>
  <c r="K82" i="5"/>
  <c r="J82" i="5"/>
  <c r="D82" i="5"/>
  <c r="C82" i="5"/>
  <c r="K81" i="5"/>
  <c r="J81" i="5"/>
  <c r="D81" i="5"/>
  <c r="C81" i="5"/>
  <c r="K80" i="5"/>
  <c r="J80" i="5"/>
  <c r="D80" i="5"/>
  <c r="C80" i="5"/>
  <c r="K79" i="5"/>
  <c r="J79" i="5"/>
  <c r="D79" i="5"/>
  <c r="C79" i="5"/>
  <c r="K78" i="5"/>
  <c r="J78" i="5"/>
  <c r="D78" i="5"/>
  <c r="C78" i="5"/>
  <c r="K77" i="5"/>
  <c r="J77" i="5"/>
  <c r="D77" i="5"/>
  <c r="C77" i="5"/>
  <c r="K76" i="5"/>
  <c r="J76" i="5"/>
  <c r="D76" i="5"/>
  <c r="C76" i="5"/>
  <c r="K75" i="5"/>
  <c r="J75" i="5"/>
  <c r="D75" i="5"/>
  <c r="C75" i="5"/>
  <c r="K74" i="5"/>
  <c r="J74" i="5"/>
  <c r="D74" i="5"/>
  <c r="C74" i="5"/>
  <c r="K73" i="5"/>
  <c r="J73" i="5"/>
  <c r="D73" i="5"/>
  <c r="C73" i="5"/>
  <c r="K72" i="5"/>
  <c r="J72" i="5"/>
  <c r="D72" i="5"/>
  <c r="C72" i="5"/>
  <c r="K71" i="5"/>
  <c r="J71" i="5"/>
  <c r="D71" i="5"/>
  <c r="C71" i="5"/>
  <c r="K70" i="5"/>
  <c r="J70" i="5"/>
  <c r="D70" i="5"/>
  <c r="C70" i="5"/>
  <c r="K69" i="5"/>
  <c r="J69" i="5"/>
  <c r="D69" i="5"/>
  <c r="C69" i="5"/>
  <c r="K68" i="5"/>
  <c r="J68" i="5"/>
  <c r="D68" i="5"/>
  <c r="C68" i="5"/>
  <c r="K67" i="5"/>
  <c r="J67" i="5"/>
  <c r="D67" i="5"/>
  <c r="C67" i="5"/>
  <c r="K66" i="5"/>
  <c r="J66" i="5"/>
  <c r="D66" i="5"/>
  <c r="C66" i="5"/>
  <c r="K65" i="5"/>
  <c r="J65" i="5"/>
  <c r="D65" i="5"/>
  <c r="C65" i="5"/>
  <c r="K64" i="5"/>
  <c r="J64" i="5"/>
  <c r="D64" i="5"/>
  <c r="C64" i="5"/>
  <c r="K63" i="5"/>
  <c r="J63" i="5"/>
  <c r="D63" i="5"/>
  <c r="C63" i="5"/>
  <c r="K62" i="5"/>
  <c r="J62" i="5"/>
  <c r="D62" i="5"/>
  <c r="C62" i="5"/>
  <c r="K61" i="5"/>
  <c r="J61" i="5"/>
  <c r="D61" i="5"/>
  <c r="C61" i="5"/>
  <c r="K60" i="5"/>
  <c r="J60" i="5"/>
  <c r="D60" i="5"/>
  <c r="C60" i="5"/>
  <c r="K59" i="5"/>
  <c r="J59" i="5"/>
  <c r="D59" i="5"/>
  <c r="C59" i="5"/>
  <c r="K58" i="5"/>
  <c r="J58" i="5"/>
  <c r="D58" i="5"/>
  <c r="C58" i="5"/>
  <c r="K57" i="5"/>
  <c r="J57" i="5"/>
  <c r="D57" i="5"/>
  <c r="C57" i="5"/>
  <c r="K56" i="5"/>
  <c r="J56" i="5"/>
  <c r="D56" i="5"/>
  <c r="C56" i="5"/>
  <c r="K55" i="5"/>
  <c r="J55" i="5"/>
  <c r="D55" i="5"/>
  <c r="C55" i="5"/>
  <c r="K54" i="5"/>
  <c r="J54" i="5"/>
  <c r="D54" i="5"/>
  <c r="C54" i="5"/>
  <c r="K53" i="5"/>
  <c r="J53" i="5"/>
  <c r="D53" i="5"/>
  <c r="C53" i="5"/>
  <c r="K52" i="5"/>
  <c r="J52" i="5"/>
  <c r="D52" i="5"/>
  <c r="C52" i="5"/>
  <c r="K51" i="5"/>
  <c r="J51" i="5"/>
  <c r="D51" i="5"/>
  <c r="C51" i="5"/>
  <c r="K50" i="5"/>
  <c r="J50" i="5"/>
  <c r="D50" i="5"/>
  <c r="C50" i="5"/>
  <c r="K49" i="5"/>
  <c r="J49" i="5"/>
  <c r="D49" i="5"/>
  <c r="C49" i="5"/>
  <c r="K48" i="5"/>
  <c r="J48" i="5"/>
  <c r="D48" i="5"/>
  <c r="C48" i="5"/>
  <c r="K47" i="5"/>
  <c r="J47" i="5"/>
  <c r="D47" i="5"/>
  <c r="C47" i="5"/>
  <c r="K46" i="5"/>
  <c r="J46" i="5"/>
  <c r="D46" i="5"/>
  <c r="C46" i="5"/>
  <c r="K45" i="5"/>
  <c r="J45" i="5"/>
  <c r="D45" i="5"/>
  <c r="C45" i="5"/>
  <c r="K44" i="5"/>
  <c r="J44" i="5"/>
  <c r="D44" i="5"/>
  <c r="C44" i="5"/>
  <c r="K43" i="5"/>
  <c r="J43" i="5"/>
  <c r="D43" i="5"/>
  <c r="C43" i="5"/>
  <c r="K42" i="5"/>
  <c r="J42" i="5"/>
  <c r="D42" i="5"/>
  <c r="C42" i="5"/>
  <c r="K41" i="5"/>
  <c r="J41" i="5"/>
  <c r="D41" i="5"/>
  <c r="C41" i="5"/>
  <c r="K40" i="5"/>
  <c r="J40" i="5"/>
  <c r="D40" i="5"/>
  <c r="C40" i="5"/>
  <c r="K39" i="5"/>
  <c r="J39" i="5"/>
  <c r="D39" i="5"/>
  <c r="C39" i="5"/>
  <c r="K38" i="5"/>
  <c r="J38" i="5"/>
  <c r="D38" i="5"/>
  <c r="C38" i="5"/>
  <c r="K37" i="5"/>
  <c r="J37" i="5"/>
  <c r="D37" i="5"/>
  <c r="C37" i="5"/>
  <c r="K36" i="5"/>
  <c r="J36" i="5"/>
  <c r="D36" i="5"/>
  <c r="C36" i="5"/>
  <c r="J35" i="5"/>
  <c r="K35" i="5" s="1"/>
  <c r="D35" i="5"/>
  <c r="C35" i="5"/>
  <c r="J34" i="5"/>
  <c r="K34" i="5" s="1"/>
  <c r="D34" i="5"/>
  <c r="C34" i="5"/>
  <c r="J33" i="5"/>
  <c r="K33" i="5" s="1"/>
  <c r="D33" i="5"/>
  <c r="C33" i="5"/>
  <c r="J32" i="5"/>
  <c r="K32" i="5" s="1"/>
  <c r="D32" i="5"/>
  <c r="C32" i="5"/>
  <c r="J31" i="5"/>
  <c r="K31" i="5" s="1"/>
  <c r="D31" i="5"/>
  <c r="C31" i="5"/>
  <c r="J30" i="5"/>
  <c r="K30" i="5" s="1"/>
  <c r="D30" i="5"/>
  <c r="C30" i="5"/>
  <c r="J29" i="5"/>
  <c r="K29" i="5" s="1"/>
  <c r="D29" i="5"/>
  <c r="C29" i="5"/>
  <c r="J28" i="5"/>
  <c r="K28" i="5" s="1"/>
  <c r="D28" i="5"/>
  <c r="C28" i="5"/>
  <c r="J27" i="5"/>
  <c r="K27" i="5" s="1"/>
  <c r="D27" i="5"/>
  <c r="C27" i="5"/>
  <c r="J26" i="5"/>
  <c r="K26" i="5" s="1"/>
  <c r="D26" i="5"/>
  <c r="C26" i="5"/>
  <c r="J25" i="5"/>
  <c r="K25" i="5" s="1"/>
  <c r="D25" i="5"/>
  <c r="C25" i="5"/>
  <c r="J24" i="5"/>
  <c r="K24" i="5" s="1"/>
  <c r="D24" i="5"/>
  <c r="C24" i="5"/>
  <c r="J23" i="5"/>
  <c r="K23" i="5" s="1"/>
  <c r="D23" i="5"/>
  <c r="C23" i="5"/>
  <c r="K21" i="5"/>
  <c r="K19" i="5"/>
  <c r="E16" i="5" l="1"/>
  <c r="I16" i="5"/>
  <c r="G16" i="5"/>
</calcChain>
</file>

<file path=xl/comments1.xml><?xml version="1.0" encoding="utf-8"?>
<comments xmlns="http://schemas.openxmlformats.org/spreadsheetml/2006/main">
  <authors>
    <author>Thasiana Maria Kukolj da Luz</author>
  </authors>
  <commentList>
    <comment ref="B18" authorId="0" shapeId="0">
      <text>
        <r>
          <rPr>
            <sz val="9"/>
            <color indexed="81"/>
            <rFont val="Segoe UI"/>
            <family val="2"/>
          </rPr>
          <t>Buscar o código do item na planilha “Descrição”.</t>
        </r>
      </text>
    </comment>
    <comment ref="I18" authorId="0" shapeId="0">
      <text>
        <r>
          <rPr>
            <sz val="9"/>
            <color indexed="81"/>
            <rFont val="Segoe UI"/>
            <family val="2"/>
          </rPr>
          <t>Informar a Quantidade do item conforme o critério descrito na planilha “Descrição”.</t>
        </r>
      </text>
    </comment>
  </commentList>
</comments>
</file>

<file path=xl/sharedStrings.xml><?xml version="1.0" encoding="utf-8"?>
<sst xmlns="http://schemas.openxmlformats.org/spreadsheetml/2006/main" count="700" uniqueCount="675">
  <si>
    <t>UNIVERSIDADE TECNOLÓGICA FEDERAL DO PARANÁ</t>
  </si>
  <si>
    <t>Docente:</t>
  </si>
  <si>
    <t>Ano:</t>
  </si>
  <si>
    <t>Pontuação:</t>
  </si>
  <si>
    <t xml:space="preserve">Área 1 </t>
  </si>
  <si>
    <t xml:space="preserve">Área 2 </t>
  </si>
  <si>
    <t xml:space="preserve">Total </t>
  </si>
  <si>
    <t>Item</t>
  </si>
  <si>
    <t>Área</t>
  </si>
  <si>
    <t>Descrição da atividade desenvolvida</t>
  </si>
  <si>
    <t>Qtd</t>
  </si>
  <si>
    <t>Pont.</t>
  </si>
  <si>
    <t>Total</t>
  </si>
  <si>
    <t>GRANDE ÁREA</t>
  </si>
  <si>
    <t>SUBÁREA</t>
  </si>
  <si>
    <t>Descrição</t>
  </si>
  <si>
    <t>Pontuação</t>
  </si>
  <si>
    <t>Pontuação Máxima</t>
  </si>
  <si>
    <t>Observações</t>
  </si>
  <si>
    <r>
      <rPr>
        <b/>
        <sz val="11"/>
        <color rgb="FF000000"/>
        <rFont val="Calibri"/>
        <family val="2"/>
      </rPr>
      <t>ÁREA 1</t>
    </r>
    <r>
      <rPr>
        <sz val="9"/>
        <color rgb="FF000000"/>
        <rFont val="Calibri"/>
        <family val="2"/>
      </rPr>
      <t xml:space="preserve"> 
ENSINO, PESQUISA, EXTENSÃO E INOVAÇÃO</t>
    </r>
  </si>
  <si>
    <r>
      <rPr>
        <b/>
        <sz val="10"/>
        <color rgb="FF000000"/>
        <rFont val="Calibri"/>
        <family val="2"/>
      </rPr>
      <t xml:space="preserve">Subárea 1
</t>
    </r>
    <r>
      <rPr>
        <b/>
        <i/>
        <sz val="10"/>
        <color rgb="FF000000"/>
        <rFont val="Calibri"/>
        <family val="2"/>
      </rPr>
      <t>Atividades de Ensino, Pesquisa, Extensão</t>
    </r>
  </si>
  <si>
    <t>Desenvolvimento de atividades de apoio ao ensino, pesquisa, extensão e gestão de interesse do departamento acadêmico e/ou da coordenação de curso e/ou do Câmpus e/ou da Reitoria.</t>
  </si>
  <si>
    <t>Docente Colaborador de Programa de Pós-Graduação (PPG) Stricto Sensu - Inclui participação formalizada e autorizada em PPG de outra instituição. Por programa.</t>
  </si>
  <si>
    <t>Coordenador de projeto com entidades internacionais financiado por agência internacional ou nacional de fomento. Por projeto.</t>
  </si>
  <si>
    <t>4A</t>
  </si>
  <si>
    <t>Coordenador de Projeto Institucional (COM APORTE EXTERNO) com aprovação de fomento (PADCT, FNDCT, RHAE, CNPq, FINEP (Ex.: CT-INFRA, MDIC, Pró-Equipamentos, bolsa, ou auxílio a custeio) em edital de Pró-Reitoria (Ex.: PIBIC/PIBITI, PROEXT, PIBID, PIBEX, PET residência pedagógica). Por projeto.</t>
  </si>
  <si>
    <t>4B</t>
  </si>
  <si>
    <t>Coordenador de Projeto Institucional (COM APORTE INTERNO) com aprovação de fomento (PADCT, FNDCT, RHAE, CNPq, FINEP (Ex.: CT-INFRA, MDIC, Pró-Equipamentos, bolsa, ou auxílio a custeio) em edital de Pró-Reitoria (Ex.: PIBIC/PIBITI, PROEXT, PIBID, PIBEX, PET residência pedagógica). Por projeto.</t>
  </si>
  <si>
    <t>Coordenação ou participação em projeto de pesquisa e/ou extensão e/ou ensino e/ou eventos esportivos e/ou eventos culturais, devidamente registrados nos sistemas de registro de extensão e pesquisa da UTFPR e aprovados pela chefia imediata e pelas instâncias da DIRPPG, DIREC, PROPPG, PROREC conforme o caso.</t>
  </si>
  <si>
    <t>pontuação é dada por 5 vezes a carga horária executada no ano corrente pelo docente no projeto, devendo constar no projeto aprovado</t>
  </si>
  <si>
    <t>Coordenador de Programa de Especialização Lato Sensu não remunerado, desenvolvido na UTFPR. Por projeto.</t>
  </si>
  <si>
    <t>Coordenador de projetos transdisciplinares envolvendo alunos de graduação, de interesse institucional e com representatividade externa, tais como Baja, Aerodesign, entre outros. Por projeto.</t>
  </si>
  <si>
    <t>Professores com plano de trabalho e atividades de caráter contínuo junto aos DEPEDs, vinculados aos programas e interesses institucionais e reconhecido pelas DIRGRADs.</t>
  </si>
  <si>
    <t>9A</t>
  </si>
  <si>
    <r>
      <rPr>
        <sz val="10"/>
        <color rgb="FF000000"/>
        <rFont val="Calibri"/>
        <family val="2"/>
      </rPr>
      <t xml:space="preserve">Participação em bancas de avaliação de trabalhos (defesa e qualificação). Exceto orientador por banca. Pontos por atividade </t>
    </r>
    <r>
      <rPr>
        <b/>
        <i/>
        <sz val="10"/>
        <color rgb="FF000000"/>
        <rFont val="Calibri"/>
        <family val="2"/>
      </rPr>
      <t>(DOUTORADO)</t>
    </r>
  </si>
  <si>
    <t>9B</t>
  </si>
  <si>
    <r>
      <rPr>
        <sz val="10"/>
        <color rgb="FF000000"/>
        <rFont val="Calibri"/>
        <family val="2"/>
      </rPr>
      <t xml:space="preserve">Participação em bancas de avaliação de trabalhos (defesa e qualificação). Exceto orientador por banca. Pontos por atividade </t>
    </r>
    <r>
      <rPr>
        <b/>
        <i/>
        <sz val="10"/>
        <color rgb="FF000000"/>
        <rFont val="Calibri"/>
        <family val="2"/>
      </rPr>
      <t>(MESTRADO)</t>
    </r>
  </si>
  <si>
    <t>Participação em bancas na graduação (TCC, Estágio, TD)
Exceto orientador por banca. Pontos por atividade.</t>
  </si>
  <si>
    <t>Participação em bancas no Ensino Técnico-Integrado (TCC, Estágio), exceto orientador por banca. Pontos totais por atividade.</t>
  </si>
  <si>
    <t>Realização de ações de ensino, pesquisa e extensão devidamente registrados nos setores competentes. Pontos por hora de atividade.</t>
  </si>
  <si>
    <t>Realização de atividades de desenvolvimento profissional para a docência (interna ou externamente). Pontuação a cada hora de atividade.</t>
  </si>
  <si>
    <t>Alcançar no mínimo 80% da avaliação do docente pelo discente, ou ter um aumento de pelo menos 20% da avaliação do ano anterior.</t>
  </si>
  <si>
    <t>Docente colaborador no programa de desenvolvimento profissional para a docência da UTFPR. Pontuação a cada hora de atividade.</t>
  </si>
  <si>
    <t>Atividades de tutoria docente. Pontuação a cada hora de atividade.</t>
  </si>
  <si>
    <t>Desenvolvimento de Recursos Educacionais Abertos, com depósito no Portal Institucional em Acesso Aberto da UTFPR. Por projeto desenvolvido e executado.</t>
  </si>
  <si>
    <r>
      <rPr>
        <b/>
        <sz val="10"/>
        <color rgb="FF000000"/>
        <rFont val="Calibri"/>
        <family val="2"/>
      </rPr>
      <t xml:space="preserve">Subárea 1.1
</t>
    </r>
    <r>
      <rPr>
        <b/>
        <i/>
        <sz val="10"/>
        <color rgb="FF000000"/>
        <rFont val="Calibri"/>
        <family val="2"/>
      </rPr>
      <t>Produção Docente</t>
    </r>
  </si>
  <si>
    <t>18A</t>
  </si>
  <si>
    <t>DEPÓSITO de Registro ou Patente: Inventos e demais produtos de pesquisa com patente, registro de software, registro de cultivares ou outros depósitos de propriedade intelectual. Benefício nos dois anos posteriores ao depósito.</t>
  </si>
  <si>
    <t>18B</t>
  </si>
  <si>
    <t>Inventos e demais produtos de pesquisa com patente, registro de software, registro de cultivares ou outros depósitos de propriedade intelectual. Benefício nos dois anos posteriores ao depósito.</t>
  </si>
  <si>
    <t>Artigo em periódico classificado no SNIP &gt; 1,0 ou JCR &gt; 1.6 e na ausência dos dois anteriores, o maior Qualis do periódico classificado como A1 no ano de publicação nas áreas de atuação do docente. Benefício no ano posterior à publicação.</t>
  </si>
  <si>
    <t>Artigo em periódico classificado no SNIP &gt; 0,75 ou JCR &gt; 1.2 e na ausência de um dos anteriores, o maior Qualis do periódico classificado como A2 no ano de publicação nas áreas de atuação do docente. Benefício no ano posterior à publicação.</t>
  </si>
  <si>
    <t>Artigo em periódico classificado no SNIP &gt; 0,5 ou JCR &gt; 0,8 e na ausência de um dos anteriores, o maior Qualis do periódico classificado como B1 no ano de publicação nas áreas de atuação do docente. Benefício no ano posterior à publicação.</t>
  </si>
  <si>
    <t>Artigo em periódico classificado no SNIP &gt; 0,25 ou JCR &gt; 0.4 e na ausência de um dos anteriores, o maior Qualis do periódico classificado como B2 no ano de publicação nas áreas de atuação do docente. Benefício no ano posterior à publicação.</t>
  </si>
  <si>
    <r>
      <rPr>
        <sz val="10"/>
        <color rgb="FF000000"/>
        <rFont val="Calibri"/>
        <family val="2"/>
      </rPr>
      <t xml:space="preserve">Artigo em periódico classificado na área </t>
    </r>
    <r>
      <rPr>
        <i/>
        <sz val="10"/>
        <color rgb="FF000000"/>
        <rFont val="Calibri"/>
        <family val="2"/>
      </rPr>
      <t>QUALIS B3</t>
    </r>
    <r>
      <rPr>
        <sz val="10"/>
        <color rgb="FF000000"/>
        <rFont val="Calibri"/>
        <family val="2"/>
      </rPr>
      <t>. Benefício no ano posterior à publicação. Limitado a dois artigos por ano.</t>
    </r>
  </si>
  <si>
    <r>
      <rPr>
        <sz val="10"/>
        <color rgb="FF000000"/>
        <rFont val="Calibri"/>
        <family val="2"/>
      </rPr>
      <t xml:space="preserve">Artigo em periódico classificado na área </t>
    </r>
    <r>
      <rPr>
        <i/>
        <sz val="10"/>
        <color rgb="FF000000"/>
        <rFont val="Calibri"/>
        <family val="2"/>
      </rPr>
      <t>QUALIS B4</t>
    </r>
    <r>
      <rPr>
        <sz val="10"/>
        <color rgb="FF000000"/>
        <rFont val="Calibri"/>
        <family val="2"/>
      </rPr>
      <t>. Benefício no ano posterior à publicação. Limitado a dois artigos por ano.</t>
    </r>
  </si>
  <si>
    <t>Artigo em periódico classificado na área QUALIS B5. Benefício no ano posterior à publicação. Limitado a dois artigos por ano.</t>
  </si>
  <si>
    <t>Artigo em periódico não classificado no Qualis selecionado. Benefício no ano posterior à publicação. Limitado a dois artigos por ano.</t>
  </si>
  <si>
    <t>Publicação integral de artigo científico em anais de congressos, simpósios, seminários ou similares, em eventos de abrangência nacional ou internacional. Limitado a três artigos por ano.</t>
  </si>
  <si>
    <t>Resumo e resumo expandido publicado em congressos, simpósios, seminários ou similares, em eventos de abrangência nacional ou internacional. Limitado a três resumos por ano.</t>
  </si>
  <si>
    <t>Palestrante em congressos, simpósios, seminários ou similares, em eventos de abrangência nacional ou internacional (conferencista).</t>
  </si>
  <si>
    <t>Publicação integral de artigo científico em anais de congressos, simpósios, seminários ou similares, em eventos de abrangência local ou regional. Limitado a dois artigos por ano.</t>
  </si>
  <si>
    <t>Resumo e resumo expandido publicado em congressos, simpósios, seminários ou similares, em eventos de abrangência local ou regional. Limitado a dois resumos por ano.</t>
  </si>
  <si>
    <t>Palestrante em congressos, simpósios, seminários ou similares, em eventos de abrangência local ou regional (conferencista).</t>
  </si>
  <si>
    <t>Apresentação de artigos ou resumos em congressos, simpósios, seminários ou similares, em eventos de abrangência nacional ou internacional. Limitado a três apresentações por ano.</t>
  </si>
  <si>
    <t>Editoração ou organização de livro técnico/científico com ISBN ou anais de congressos de sociedades científicas.</t>
  </si>
  <si>
    <t>Tradução de livro técnico/científico publicado por Editora. Benefício no ano posterior à publicação.</t>
  </si>
  <si>
    <t>Revisão técnica de livro técnico/científico publicado por Editora. Com ISBN (não remunerado). Benefício no ano posterior à publicação.</t>
  </si>
  <si>
    <t>Publicação de livro técnico/científico, incluindo digital, em língua estrangeira com ISBN. Livro relevante na área de avaliação do postulante. Por livro. Benefício no ano posterior à publicação.</t>
  </si>
  <si>
    <t>Publicação de livro técnico/científico, incluindo digital, em língua portuguesa com ISBN. Livro relevante na área de avaliação do postulante. Por livro. Benefício no ano posterior à publicação.</t>
  </si>
  <si>
    <t>Publicação de capítulo de livro técnico/científico, incluindo digital, em língua estrangeira, publicado após ser submetido ao conselho editorial de editora.</t>
  </si>
  <si>
    <t>Publicação de capítulo de livro técnico/científico, incluindo digital, em língua portuguesa, publicado após ser submetido ao conselho editorial de editora.</t>
  </si>
  <si>
    <t>Editor-chefe ou Editor-associado em periódico classificado na área com SNIP ou JCR.</t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</si>
  <si>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A1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</si>
  <si>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A2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</si>
  <si>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B1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</si>
  <si>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B2 ou menor</t>
    </r>
    <r>
      <rPr>
        <sz val="10"/>
        <color rgb="FF000000"/>
        <rFont val="Calibri"/>
        <family val="2"/>
      </rPr>
      <t>, com abrangência nacional por pelo menos um ano.</t>
    </r>
  </si>
  <si>
    <t>Editor-associado ou de área de periódico indexado com abrangência internacional por pelo menos um ano.</t>
  </si>
  <si>
    <t>Produção artística com homologação institucional e apresentação pública. Limitada a duas produções por ano.</t>
  </si>
  <si>
    <t>Consultoria ad hoc para órgãos de fomento à pesquisa, ao ensino ou à extensão. Limitada a cinco consultorias por ano.</t>
  </si>
  <si>
    <t>Implementação ou execução de projeto didático-pedagógico nos cursos regulares: desenvolvimento de bancada didática, experimentos ou protótipos; projeto aprovado de implementação de ambientes de ensino/aprendizagem, laboratórios, oficinas. Por projeto.</t>
  </si>
  <si>
    <t>Responsável por estúdios ou áreas para práticas culturais e esportivas e responsável por visitas técnicas.</t>
  </si>
  <si>
    <t>Elaboração de projeto de curso de capacitação para servidores, homologado pela Pró-Reitoria envolvida. Por projeto.</t>
  </si>
  <si>
    <r>
      <rPr>
        <sz val="10"/>
        <color rgb="FF000000"/>
        <rFont val="Calibri"/>
        <family val="2"/>
      </rPr>
      <t xml:space="preserve">Revisor de artigos científico periódicos com Qualis B2 ou superior ou com JCR &gt; 0,4. Limitado a cinco revisões por ano. </t>
    </r>
    <r>
      <rPr>
        <i/>
        <sz val="10"/>
        <color rgb="FF000000"/>
        <rFont val="Calibri"/>
        <family val="2"/>
      </rPr>
      <t>(PONTUAÇÃO POR ARTIGO REVISADO)</t>
    </r>
  </si>
  <si>
    <r>
      <rPr>
        <sz val="10"/>
        <color rgb="FF000000"/>
        <rFont val="Calibri"/>
        <family val="2"/>
      </rPr>
      <t xml:space="preserve">Revisor de artigos científico em congressos nacionais ou internacionais ou periódicos com Qualis B3 ou inferior ou com JCR &gt; 0,1 ou capítulos de livros. Limitado a cinco revisões por ano. </t>
    </r>
    <r>
      <rPr>
        <i/>
        <sz val="10"/>
        <color rgb="FF000000"/>
        <rFont val="Calibri"/>
        <family val="2"/>
      </rPr>
      <t>(PONTUAÇÃO POR ARTIGO REVISADO</t>
    </r>
    <r>
      <rPr>
        <sz val="10"/>
        <color rgb="FF000000"/>
        <rFont val="Calibri"/>
        <family val="2"/>
      </rPr>
      <t>).</t>
    </r>
  </si>
  <si>
    <t>Publicação de livros culturais. Exemplos: Romances, poemas, memórias, literatura infanto-juvenil. Por publicação.</t>
  </si>
  <si>
    <r>
      <rPr>
        <b/>
        <sz val="10"/>
        <color rgb="FF000000"/>
        <rFont val="Calibri"/>
        <family val="2"/>
      </rPr>
      <t xml:space="preserve">Subárea 1.2
</t>
    </r>
    <r>
      <rPr>
        <b/>
        <i/>
        <sz val="10"/>
        <color rgb="FF000000"/>
        <rFont val="Calibri"/>
        <family val="2"/>
      </rPr>
      <t>Orientações Acadêmicas</t>
    </r>
  </si>
  <si>
    <t>Orientação de Empresa Hospedada no Hotel Tecnológico. Por orientação.</t>
  </si>
  <si>
    <t>Orientação de Empresa Júnior. Por projeto.</t>
  </si>
  <si>
    <t>Dissertação de mestrado concluída, sob orientação do docente.</t>
  </si>
  <si>
    <t>Dissertação de mestrado concluída, sob coorientação do docente.</t>
  </si>
  <si>
    <t>Tese de doutorado concluída, sob orientação do docente.</t>
  </si>
  <si>
    <t>Tese de doutorado concluída, sob Coorientação do docente.</t>
  </si>
  <si>
    <t>Orientação de Iniciação Científica ou Tecnológica ou de Trabalho de Conclusão de Curso (TCC) ou Iniciação a extensão concluída em Curso Técnico e/ou de Graduação.</t>
  </si>
  <si>
    <t>Coorientação de TCC concluída em Curso Técnico e/ou de Graduação.</t>
  </si>
  <si>
    <t>Orientação de alunos de protagonismo estudantil e/ou bolsista ensino médio. Exemplo PIBIC-EM.</t>
  </si>
  <si>
    <t>Orientação de monitoria concluída.</t>
  </si>
  <si>
    <t>Orientação/supervisão de estágio concluída em Curso Técnico e/ou Graduação e orientação de estágio de Licenciatura.</t>
  </si>
  <si>
    <t>Professor responsável pelas disciplinas de estágio na Licenciatura.</t>
  </si>
  <si>
    <t>Orientação de TCC concluída de Especialização não remunerada.</t>
  </si>
  <si>
    <t>Supervisão de bolsista de programa de desenvolvimento científico regional, de recém-doutor e de pós-doutoramento.</t>
  </si>
  <si>
    <t>Orientação de bolsistas com titulação de mestre ou doutor, participante de projetos de P&amp;D&amp;I (Ex.: PADCT, CNPq, FINEP, Fundação Araucária ou empresas).</t>
  </si>
  <si>
    <t>Orientação de trabalho concluído no Programa de Desenvolvimento Educacional (PDE) ou equivalente.</t>
  </si>
  <si>
    <r>
      <rPr>
        <b/>
        <sz val="11"/>
        <color rgb="FF000000"/>
        <rFont val="Calibri"/>
        <family val="2"/>
      </rPr>
      <t xml:space="preserve">ÁREA 2 
</t>
    </r>
    <r>
      <rPr>
        <b/>
        <sz val="9"/>
        <color rgb="FF000000"/>
        <rFont val="Calibri"/>
        <family val="2"/>
      </rPr>
      <t xml:space="preserve">
APOIO À GESTÃO</t>
    </r>
  </si>
  <si>
    <r>
      <rPr>
        <b/>
        <sz val="10"/>
        <color rgb="FF000000"/>
        <rFont val="Calibri"/>
        <family val="2"/>
      </rPr>
      <t xml:space="preserve">Subárea  2.1
</t>
    </r>
    <r>
      <rPr>
        <b/>
        <i/>
        <sz val="10"/>
        <color rgb="FF000000"/>
        <rFont val="Calibri"/>
        <family val="2"/>
      </rPr>
      <t>Gestão Acadêmica</t>
    </r>
  </si>
  <si>
    <t>Gestor de programas e projetos de captação de empresas para ações de desenvolvimento de tecnologia e/ou recursos humanos no Câmpus. Limitado a um por Câmpus. Ex.: prospecção de empresas para concessão de estágios.</t>
  </si>
  <si>
    <t>Gestor do Acompanhamento de Egresso no Câmpus.</t>
  </si>
  <si>
    <t>Organização e coordenação de Dia de Campo, exposição ou visita/reunião técnica, registrados na DIREC. Limitado a duas atividades por semestre.</t>
  </si>
  <si>
    <t>Gestão de Unidade de Ensino e Pesquisa (UNEP) para cursos regulares.</t>
  </si>
  <si>
    <t>Gestão de laboratórios multiusuários de pesquisa, homologados pela PROPPG.</t>
  </si>
  <si>
    <t>Gestão das atividades de estágios das Licenciaturas (PRAE).</t>
  </si>
  <si>
    <t>Gestão de laboratórios de ensino para cursos regulares.</t>
  </si>
  <si>
    <t>Tutor de orientação de aluno de mobilidade em projeto de colaboração internacional.</t>
  </si>
  <si>
    <t>Gestão das atividades de TCC (gestor por curso). No caso de mais de um responsável dividir a pontuação.</t>
  </si>
  <si>
    <t>Gestão das atividades complementares (gestor por curso).</t>
  </si>
  <si>
    <t>75A</t>
  </si>
  <si>
    <r>
      <rPr>
        <sz val="10"/>
        <color rgb="FF000000"/>
        <rFont val="Calibri"/>
        <family val="2"/>
      </rPr>
      <t xml:space="preserve">Gestão de acompanhamento de estágios (PRAE) bacharelado </t>
    </r>
    <r>
      <rPr>
        <i/>
        <sz val="10"/>
        <color rgb="FF000000"/>
        <rFont val="Calibri"/>
        <family val="2"/>
      </rPr>
      <t>(ATÉ 50 ESTÁGIOS)</t>
    </r>
    <r>
      <rPr>
        <sz val="10"/>
        <color rgb="FF000000"/>
        <rFont val="Calibri"/>
        <family val="2"/>
      </rPr>
      <t>. 
Pontuação conforme o número de estágios em andamento no ano.</t>
    </r>
  </si>
  <si>
    <t>75B</t>
  </si>
  <si>
    <t>Gestão de acompanhamento de estágios (PRAE) bacharelado (ATÉ 100 ESTÁGIOS).
Pontuação conforme o número de estágios em andamento no ano.</t>
  </si>
  <si>
    <t>75C</t>
  </si>
  <si>
    <t>Gestão de acompanhamento de estágios (PRAE) bacharelado (ACIMA DE 100 ESTÁGIOS).
Pontuação conforme o número de estágios em andamento no ano.</t>
  </si>
  <si>
    <t>Gestão das atividades de internacionalização/intercâmbio discente do curso gestor. Por curso.</t>
  </si>
  <si>
    <t>Assessoria de cursos regulares (formalizada junto à/ao Coordenação/ Departamento Acadêmico).</t>
  </si>
  <si>
    <t>Assessoria de Pró-Reitorias/Diretorias.</t>
  </si>
  <si>
    <t>Elaboração e aplicação de avaliação de nível de proficiência em língua estrangeira não remunerada. Por processo.</t>
  </si>
  <si>
    <t>Gestão de grupos de disciplinas.</t>
  </si>
  <si>
    <t>Participação em Colegiado de Curso e/ou Conselho Departamental.</t>
  </si>
  <si>
    <t>Participação em Núcleo Docente Estruturante (NDE).</t>
  </si>
  <si>
    <t>Coordenação de comissão para a elaboração/revisão de projetos pedagógicos de cursos de Graduação e Pós-Graduação (modalidades presenciais e EAD), mediante portaria.</t>
  </si>
  <si>
    <t>Participante de comissão para elaboração/revisão de projetos pedagógicos de cursos de graduação e pós-graduação (modalidades presenciais e EAD), mediante portaria.</t>
  </si>
  <si>
    <t>Elaboração e correção de provas de suficiência de disciplina. Por prova elaborada.</t>
  </si>
  <si>
    <t>Coordenação de Hotel Tecnológico ou Incubadora ou Empresa Júnior.</t>
  </si>
  <si>
    <r>
      <rPr>
        <b/>
        <sz val="10"/>
        <color rgb="FF000000"/>
        <rFont val="Calibri"/>
        <family val="2"/>
      </rPr>
      <t xml:space="preserve">Subárea  2.2
</t>
    </r>
    <r>
      <rPr>
        <b/>
        <i/>
        <sz val="10"/>
        <color rgb="FF000000"/>
        <rFont val="Calibri"/>
        <family val="2"/>
      </rPr>
      <t>Gestão Institucional</t>
    </r>
  </si>
  <si>
    <t>Participante de conselhos, comitês e afins em órgãos de fomento à pesquisa, ao ensino ou à extensão, com comprovação de participação efetiva. Limitados a duas participações.</t>
  </si>
  <si>
    <t>Representação institucional com portaria para finalidade específica de representação (representante da instituição em nível técnico ou treinador em eventos esportivos, artísticos e culturais. Ex.: Jogos Universitários, Olimpíadas de Fís./Mat./Quí., apresentação de dança, coral, teatro e de música ou similares.).</t>
  </si>
  <si>
    <t>Participação em comissão técnica ou de programas de eventos técnicos ou científicos, devidamente comprovados pela diretoria competente ou associação de classe. Limitado a duas participações.</t>
  </si>
  <si>
    <t>Membro da comissão organizadora de congressos, workshops, seminários, mostras, exposições, colóquios, jornadas, encontros, semanas, ou outros, em âmbito regional ou local. Limitado a duas participações.</t>
  </si>
  <si>
    <t>Membros eleitos dos órgãos deliberativos da UTFPR (COUNI). Proporcionalmente aos meses de atuação.</t>
  </si>
  <si>
    <t>Membros eleitos dos órgãos deliberativos da UTFPR (Exceto COUNI): COGEP, COPPG, COEMP, COPLAD), bem como em comissões instituídas pelo MEC, ANDIFES ou similares. Proporcionalmente aos meses de atuação.</t>
  </si>
  <si>
    <t>Cargo de Ouvidor nos Câmpus.</t>
  </si>
  <si>
    <t>Presidente de órgãos ou comissões permanentes de apoio. (Ex.: CPPD, CPA, NPPD, CEP, CEUA, Comissão Professor Associado, Comissão Professor Titular ou similares).</t>
  </si>
  <si>
    <t>Membro titular de órgãos ou comissões permanentes de apoio. (Ex.: CPPD, CPA, NPPD, CEP, CEUA, Comissão Professor Associado, Comissão Professor Titular ou similares.</t>
  </si>
  <si>
    <t>Membros (inclusive o presidente) de comissão designada por ato da administração ou por atividades realizadas por portaria ou declaração emitida por Coordenação de Curso ou Chefia de Departamento Acadêmico.</t>
  </si>
  <si>
    <t>Pontuação: nas portarias que especificarem a carga horária, 5 pontos por hora. Nas portarias que não especificarem carga horária: 450 pontos para a presidência e 250 pontos para os participantes.</t>
  </si>
  <si>
    <t>Atribuição de função designada por ato da administração da UTFPR (Ex.: ASCOM, ASAVI, entre outras).</t>
  </si>
  <si>
    <r>
      <rPr>
        <b/>
        <sz val="10"/>
        <color rgb="FF000000"/>
        <rFont val="Calibri"/>
        <family val="2"/>
      </rPr>
      <t xml:space="preserve">Subárea  2.3
</t>
    </r>
    <r>
      <rPr>
        <b/>
        <i/>
        <sz val="10"/>
        <color rgb="FF000000"/>
        <rFont val="Calibri"/>
        <family val="2"/>
      </rPr>
      <t>Representação Insterinstitucional</t>
    </r>
  </si>
  <si>
    <t>Membro de comissões ou organismos internacionais reconhecidos (UNESCO, ONU, FAO, IEEE, IEE ou similares), como coordenador de comissão ou de área. Limitado a um projeto.</t>
  </si>
  <si>
    <t>Participante ou representante titular da UTFPR, designado por portaria, em comitês permanentes em órgãos como MEC, CAPES, FINEP, CNPq, CREA ou outros conselhos profissionais.</t>
  </si>
  <si>
    <t>Membro do Conselho Deliberativo ou Fiscal da Fundação de Apoio à Educação, Pesquisa e Desenvolvimento Científico e Tecnológico da Universidade Tecnológica Federal do Paraná (FUNTEF-PR).</t>
  </si>
  <si>
    <t>Presidente da Associação dos Servidores ou Presidente da Seção Sindical dos Docentes da UTFPR.</t>
  </si>
  <si>
    <t>Representante institucional em fóruns, programas, projetos e atividades de interesse institucional.</t>
  </si>
  <si>
    <t>2</t>
  </si>
  <si>
    <t>1</t>
  </si>
  <si>
    <t>20</t>
  </si>
  <si>
    <t>3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</si>
  <si>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</si>
  <si>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</si>
  <si>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</si>
  <si>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</si>
  <si>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</si>
  <si>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</si>
  <si>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</si>
  <si>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</si>
  <si>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</si>
  <si>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</si>
  <si>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</si>
  <si>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</si>
  <si>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</si>
  <si>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</si>
  <si>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</si>
  <si>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</si>
  <si>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</si>
  <si>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</si>
  <si>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</si>
  <si>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</si>
  <si>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</si>
  <si>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</si>
  <si>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</si>
  <si>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</si>
  <si>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</si>
  <si>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</si>
  <si>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</si>
  <si>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</si>
  <si>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</si>
  <si>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</si>
  <si>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</si>
  <si>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</si>
  <si>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</si>
  <si>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</si>
  <si>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</si>
  <si>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</si>
  <si>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</si>
  <si>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</si>
  <si>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</si>
  <si>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</si>
  <si>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</si>
  <si>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</si>
  <si>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</si>
  <si>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</si>
  <si>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</si>
  <si>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</si>
  <si>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</si>
  <si>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</si>
  <si>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</si>
  <si>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</si>
  <si>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</si>
  <si>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</si>
  <si>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</si>
  <si>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</si>
  <si>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</si>
  <si>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</si>
  <si>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</si>
  <si>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</si>
  <si>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</si>
  <si>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</si>
  <si>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</si>
  <si>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</si>
  <si>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</si>
  <si>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</si>
  <si>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</si>
  <si>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</si>
  <si>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</si>
  <si>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</si>
  <si>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</si>
  <si>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</si>
  <si>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</si>
  <si>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</si>
  <si>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</si>
  <si>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</si>
  <si>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</si>
  <si>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</si>
  <si>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</si>
  <si>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</si>
  <si>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</si>
  <si>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</si>
  <si>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</si>
  <si>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</si>
  <si>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</si>
  <si>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</si>
  <si>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</si>
  <si>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</si>
  <si>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</si>
  <si>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</si>
  <si>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</si>
  <si>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23A</t>
  </si>
  <si>
    <t>23B</t>
  </si>
  <si>
    <t>23C</t>
  </si>
  <si>
    <t>23D</t>
  </si>
  <si>
    <t>39A</t>
  </si>
  <si>
    <t>39B</t>
  </si>
  <si>
    <t>39C</t>
  </si>
  <si>
    <t>39D</t>
  </si>
  <si>
    <t>91A</t>
  </si>
  <si>
    <t>91B</t>
  </si>
  <si>
    <t>101</t>
  </si>
  <si>
    <t>Câmpus:</t>
  </si>
  <si>
    <t>Reitoria</t>
  </si>
  <si>
    <t>Curitiba</t>
  </si>
  <si>
    <t>Apucarana</t>
  </si>
  <si>
    <t>Dois Vizinhos</t>
  </si>
  <si>
    <t>Medianeira</t>
  </si>
  <si>
    <t>Pato Branco</t>
  </si>
  <si>
    <t>Campo Mourão</t>
  </si>
  <si>
    <t>Santa Helena</t>
  </si>
  <si>
    <t>Ponta Grossa</t>
  </si>
  <si>
    <t>Guarapuava</t>
  </si>
  <si>
    <t>Cornélio Procópio</t>
  </si>
  <si>
    <t>Toledo</t>
  </si>
  <si>
    <t>Francisco Beltrão</t>
  </si>
  <si>
    <t>Campus</t>
  </si>
  <si>
    <t>Dep. Acad/Coord.:</t>
  </si>
  <si>
    <t>Ano</t>
  </si>
  <si>
    <t>Aula</t>
  </si>
  <si>
    <t>-</t>
  </si>
  <si>
    <t>1º Semetre: Manutenção de ensino  (carga horária destinada ao preparo das aulas e PAs)</t>
  </si>
  <si>
    <t>2º Semetre: Manutenção de ensino (carga horária destinada ao preparo das aulas e PAs)</t>
  </si>
  <si>
    <t>AP</t>
  </si>
  <si>
    <t>CM</t>
  </si>
  <si>
    <t>CP</t>
  </si>
  <si>
    <t>CT</t>
  </si>
  <si>
    <t>DV</t>
  </si>
  <si>
    <t>FB</t>
  </si>
  <si>
    <t>GP</t>
  </si>
  <si>
    <t>LD</t>
  </si>
  <si>
    <t>MD</t>
  </si>
  <si>
    <t>PB</t>
  </si>
  <si>
    <t>PG</t>
  </si>
  <si>
    <t>SH</t>
  </si>
  <si>
    <t>TD</t>
  </si>
  <si>
    <t>Londrina</t>
  </si>
  <si>
    <t>Sigla</t>
  </si>
  <si>
    <t>CODEM-AP - COORD. CURSO DE TECNOL EM DESIGN DE MODA</t>
  </si>
  <si>
    <t>COECI-AP - COORD. CURSO DE ENGENHARIA CIVIL - AP</t>
  </si>
  <si>
    <t>COELT-AP - COORD. CURSO DE ENGENHARIA ELETRICA -AP</t>
  </si>
  <si>
    <t>COENC-AP - COORDENACAO DO CURSO DE ENG DA COMP-AP</t>
  </si>
  <si>
    <t>COENQ-AP - COORD.CURSO DE ENGENHARIA QUIMICA-AP</t>
  </si>
  <si>
    <t>COENT-AP - COORD. CURSO DE ENGENHARIA TEXTIL</t>
  </si>
  <si>
    <t>COEXP-AP - COORDENACAO DE ESTACAO EXPERIMENTAL - AP</t>
  </si>
  <si>
    <t>COLIQ-AP - COORD. CURSO DE LICENC. EM QUIMICA - AP</t>
  </si>
  <si>
    <t>COPEQ-AP - COORD. CURSO TECNOL. PROCESSOS QUIMICOS</t>
  </si>
  <si>
    <t>COVEST-AP - COORD.CURSO TEC. MODELAGEM DO VESTUARIO</t>
  </si>
  <si>
    <t>DAFIS-AP - DEPARTAMENTO ACADEMICO DE FISICA-AP</t>
  </si>
  <si>
    <t>DAHUM-AP - DEP. ACADEMICO DE HUMANIDADES-AP</t>
  </si>
  <si>
    <t>DAMAT-AP - DEP. ACADEMICO DE MATEMATICA -AP</t>
  </si>
  <si>
    <t>COALM-CM - COORD. CURSO DE TECNOL. EM ALIMENTOS</t>
  </si>
  <si>
    <t>COCIC-CM - COORD. CURSO CIENCIA DA COMPUTACAO -CM</t>
  </si>
  <si>
    <t>COEAM-CM - COORD. CURSO DE ENGENHARIA AMBIENTAL</t>
  </si>
  <si>
    <t>COECI-CM - COORD. CURSO DE ENGENHARIA CIVIL - CM</t>
  </si>
  <si>
    <t>COELE-CM - COORD. CURSO DE ENGENHARIA ELETRONICA</t>
  </si>
  <si>
    <t>COGEA-CM - COORD. CURSO TECNOL. EM GESTAO AMBIENTAL</t>
  </si>
  <si>
    <t>COINF-CM - COORD. CURSO TECNICO EM INFORMATICA_- CM</t>
  </si>
  <si>
    <t>COTED-CM - COORD. DE TECNOLOGIA NA EDUCACAO -CM</t>
  </si>
  <si>
    <t>DAAMB-CM - DEP. ACADEMICO DE AMBIENTAL-CM</t>
  </si>
  <si>
    <t>DABIC-CM - DEP. ACAD. DE BIO. E CONS. NATUREZA-CM</t>
  </si>
  <si>
    <t>DACOC-CM - DEP.ACADEMICO DE CONSTRUCAO CIVIL-CM</t>
  </si>
  <si>
    <t>DACOM-CM - DEP. ACADEMICO DE COMPUTACAO-CM</t>
  </si>
  <si>
    <t>DAELN-CM - DEP. ACADEMICO DE ELETRONICA-CM</t>
  </si>
  <si>
    <t>DAFIS-CM - DEP. ACADEMICO DE FISICA DAFIS-CM</t>
  </si>
  <si>
    <t>DAGEE-CM - DEP. ACADEMICO DE GESTAO E ECONOMIA-CM</t>
  </si>
  <si>
    <t>DAHUM-CM - DEP. ACADEMICO DE HUMANIDADES-CM</t>
  </si>
  <si>
    <t>DALIM-CM - DEP. ACADEMICO DE ALIMENTOS-CM</t>
  </si>
  <si>
    <t>DAMAT-CM - DEP. ACADEMICO DE MATEMATICA DAMAT-CM</t>
  </si>
  <si>
    <t>DAQUI-CM - DEPARTAMENTO ACADEMICO DE QUIMICA-CM</t>
  </si>
  <si>
    <t>PPGEF-CM - PROG. DE POS-GRAD. EM ENS. DE FISICA-CM</t>
  </si>
  <si>
    <t>PPGIT-CM - PROG POS GRAD EM INOVACOES TECNOLOGICAS</t>
  </si>
  <si>
    <t>PPGTA-CM - PROGRAMA DE POS-GRAD TEC EM ALIMENTOS-CM</t>
  </si>
  <si>
    <t>PROFIS-CM - PROG.MEST.NAC.PROF. EM ENS. DE FISICA-CM</t>
  </si>
  <si>
    <t>COEAL-CM - COORD. CURSO DE ENGENHARIA DE ALIMENTOS - CM</t>
  </si>
  <si>
    <t>COMAC-CM - COORD. CURSO TECNOL. MATER.DE CONSTRUCAO - CM</t>
  </si>
  <si>
    <t>COLIQ-CM - COORD. CURSO DE LICENCIATURA EM QUIMICA - CM</t>
  </si>
  <si>
    <t>COINT-CM - COORD. CURSO TECNOL. SIST. P/ INTERNET - CM</t>
  </si>
  <si>
    <t>COADS-CP - COORDENAÇÃO DE CURSO DE TECNOLOGIA ANALISE DESENVOLVIMENTO DE SISTEMAS</t>
  </si>
  <si>
    <t>COAUT-CP - COORD. CURSO TECNOL. AUTOM. INDUSTRIAL</t>
  </si>
  <si>
    <t>COEAU-CP - COORD.CURSO DE ENG. CONT. AUTOMACAO - CP</t>
  </si>
  <si>
    <t>COELC-CP - COORD. CURSO DE TECNICO EM ELETROTCNICA</t>
  </si>
  <si>
    <t>COELE-CP - COORDENACAO DO CURSO ENG. ELETRONICA-CP</t>
  </si>
  <si>
    <t>COELT-CP - COORD. CURSO DE ENGENHARIA ELETRICA -CP</t>
  </si>
  <si>
    <t>COEME-CP - COORD. CURSO DE ENGENHARIA MECANICA</t>
  </si>
  <si>
    <t>COENC-CP - COORD. CURSO DE ENGENHARIA DE COMPUTACAO</t>
  </si>
  <si>
    <t>COENS-CP - COORD. DO CURSO DE ENG. DE SOFTWARE-CP</t>
  </si>
  <si>
    <t>COMAT-CP - COORD. DO CURSO LICEN. EM MATEMATICA -CP</t>
  </si>
  <si>
    <t>COMEC-CP - COORD. CURSO DE TECNICO EM MECANICA</t>
  </si>
  <si>
    <t>COMIN-CP - COORD. CURSO TECNOL. MANUT. INDUSTRIAL</t>
  </si>
  <si>
    <t>COTED-CP - COORD. DE TECNOLOGIA NA EDUCACAO -CP</t>
  </si>
  <si>
    <t>DACHS-CP - DEP. ACAD. CIENCIAS HUMANAS E SOCIAIS-CP</t>
  </si>
  <si>
    <t>DACIN-CP - DEP. ACAD. DE CIENCIAS DA NATUREZA-CP</t>
  </si>
  <si>
    <t>DACOM-CP - DEP. ACADEMICO DE COMPUTACAO-CP</t>
  </si>
  <si>
    <t>DAELE-CP - DEPARTAMENTO ACADEMICO DE ELETRICA-CP</t>
  </si>
  <si>
    <t>DAMAT-CP - DEP. ACADEMICO DE MATEMATICA-CP</t>
  </si>
  <si>
    <t>DAMEC-CP - DEPARTAMENTO ACADEMICO DE MECANICA-CP</t>
  </si>
  <si>
    <t>DEBIB-CP - DEPARTAMENTO DE BIBLIOTECA - CP</t>
  </si>
  <si>
    <t>PPGAEE-CP - PROGR POS-GRAD ASSOCIADO ENG. ELETRICA</t>
  </si>
  <si>
    <t>PPGBI-CP - COORD.PROG.POS.GRAD.BIOINFORMATICA-CP</t>
  </si>
  <si>
    <t>PPGEE-CP - PROGR. DE POS-GRAD. ENGENHARIA ELETRICA</t>
  </si>
  <si>
    <t>PPGEM-CP - PROG. DE POS GRAD. EM ENG. MECANICA - CP</t>
  </si>
  <si>
    <t>PPGI-CP - PROGRAMA DE POS GRAD. EM INFORMATICA-CP</t>
  </si>
  <si>
    <t>PROFMAT-CP - PROG.POS-GRAD.PROFISSIONAL EM MATEM -CP</t>
  </si>
  <si>
    <t>CAFIS-CT - CENTRO DE ATIVIDADES FISICAS - CT</t>
  </si>
  <si>
    <t>CALEM-CT - CENTRO ACAD. LING. ESTRANG. MODERNAS -CT</t>
  </si>
  <si>
    <t>CEART-CT - CENTRO DE ARTES - CT</t>
  </si>
  <si>
    <t>COADM-CT - COORD.CURSO BACHARELADO EM ADMINISTRACAO</t>
  </si>
  <si>
    <t>COARQ-CT - COORD. CURSO ARQUITETURA E URBANISMO</t>
  </si>
  <si>
    <t>COAUT-CT - COORD. SUP.TECNOL. AUTOM. INDUSTRIAL -CT</t>
  </si>
  <si>
    <t>COBQUI-CT - COORD. BACHARELADO EM QUIMICA - CT</t>
  </si>
  <si>
    <t>COCCI-CT - COORD. CURSO TECNICO EM CONTRUCAO CIVIL</t>
  </si>
  <si>
    <t>COCIN-CT - COORD.SUP.TECNOL.COMUN. INSTITUCIONAL-CT</t>
  </si>
  <si>
    <t>COCRE-CT - COORD. CURSO DE TECNOL. EM CONCRETO</t>
  </si>
  <si>
    <t>CODEG-CT - COORD.CUR.SUP.TECNOL. DESIGN GRAFICO-CT</t>
  </si>
  <si>
    <t>CODES-CT - COORDENACAO DO CURSO DE DESIGN - CT</t>
  </si>
  <si>
    <t>CODMO-CT - COORD. CURSO DE TECNOL. DESIGN DE MOVEIS</t>
  </si>
  <si>
    <t>COEAS-CT - COORDENACAO DE AMB. E SANITARIA - CT</t>
  </si>
  <si>
    <t>COEAU-CT - COORD. CURSO ENG. CONTROLE E AUTOMACAO</t>
  </si>
  <si>
    <t>COECI-CT - COORD. CURSO DE ENGENHARIA CIVIL - CT</t>
  </si>
  <si>
    <t>COEDI-CT - COORD. DO CURSO TEC. EM EDIFICACOES - CT</t>
  </si>
  <si>
    <t>COEFI-CT - COORD. CURSO DE EDUCACAO FISICA - CT</t>
  </si>
  <si>
    <t>COELE-CT - COORD. CURSO ENGENHARIA ELETRONICA - CT</t>
  </si>
  <si>
    <t>COELN-CT - COORD. DO CURSO TECNICO EM ELETRONICA-CT</t>
  </si>
  <si>
    <t>COELT-CT - COORD. CURSO DE ENGENHARIA ELETRICA -CT</t>
  </si>
  <si>
    <t>COEME-CT - COORD. DO CURSO DE ENG. MECANICA - CT</t>
  </si>
  <si>
    <t>COEMT-CT - COORD.CURSO ENGENHARIA MECATRONICA-CT</t>
  </si>
  <si>
    <t>COENC-CT - COORD. CURSO DE ENG. DA COMPUTACAO - CT</t>
  </si>
  <si>
    <t>COESA-CT - COORDENACAO DE ENG. SANITARIA E AMB-CT</t>
  </si>
  <si>
    <t>COEXP-CT - COORDENACAO DE ESTACAO EXPERIMENTAL-CT</t>
  </si>
  <si>
    <t>COFCI-CT - COORD.PROG.POS.FORM.CIENT.EDUC.TECNOGICA</t>
  </si>
  <si>
    <t>COFIS-CT - COORD.CURSO DE LICENCIATURA EM FISICA-CT</t>
  </si>
  <si>
    <t>COGEM-CT - COORD.CURSO TEC.GESTAO P. E M. EMPRESAS</t>
  </si>
  <si>
    <t>COINT-CT - COORD. CURSO TECNOL. SIST. INTERNET</t>
  </si>
  <si>
    <t>COLET-CT - COORD. LICENC.EM LETRAS PORT/INGLES - CT</t>
  </si>
  <si>
    <t>COLING-CT - COORD.CURSO LIC. EM LETRAS INGLES-CT</t>
  </si>
  <si>
    <t>COLIP-CT - COORD.CURSO LIC.LETRAS PORTUGUES-CT</t>
  </si>
  <si>
    <t>COLQUI-CT - COORD. LICENCIATURA EM QUIMICA - CT</t>
  </si>
  <si>
    <t>COMAN-CT - COORD. CURSO TECN. GESTAO DA MANUFATURA</t>
  </si>
  <si>
    <t>COMAT-CT - COORD. CURSO LICENCIATURA EM MATEMATICA - CT</t>
  </si>
  <si>
    <t>COMEC-CT - COORD. DO CURSO TECNICO EM MECANICA - CT</t>
  </si>
  <si>
    <t>COMET-CT - COORD.CUR.TEC. MECATRONICA INDUSTRIAL-CT</t>
  </si>
  <si>
    <t>COMORG-CT - COORD CURSO COMUNIC ORGANIZACIONAL-CT</t>
  </si>
  <si>
    <t>COPAM-CT - COORD. SUP.DE TECNOL.PROC. AMBIENTAIS-CT</t>
  </si>
  <si>
    <t>CORAD-CT - COORD. CURSO SUP. TECNOL. RADIOLOGIA -CT</t>
  </si>
  <si>
    <t>COSEG-CT - COORD. CURSO TEC. SEGURANCA DO TRABALHO</t>
  </si>
  <si>
    <t>COSIS-CT - COORD. BACHAR. EM SIST. DE INFORMACAO-CT</t>
  </si>
  <si>
    <t>COTEC-CT - COORD. CURSO SUP. TEC. EM COMUNICACAO-CT</t>
  </si>
  <si>
    <t>COTED-CT - COORD. DE TECNOLOGIA NA EDUCACAO -CT</t>
  </si>
  <si>
    <t>COTEL-CT - COORD.SUP.TECNOL.EM SIST.TELECOMUN-CT</t>
  </si>
  <si>
    <t>CPGEI-CT - COORD.PROG.POS-GRAD.INFOR.IND.ENG.ELET.</t>
  </si>
  <si>
    <t>DACOC-CT - DEP. ACAD. DE CONSTRUCAO CIVIL - CT</t>
  </si>
  <si>
    <t>DADIN-CT - DEP. ACADEM. DE DES. INDUSTRIAL - CT</t>
  </si>
  <si>
    <t>DAEFI-CT - DEP. ACAD. DE EDUCACAO FISICA - CT</t>
  </si>
  <si>
    <t>DAELN-CT - DEP. ACADEMICO DE ELETRONICA -CT</t>
  </si>
  <si>
    <t>DAELT-CT - DEP. ACAD. DE ELETROTECNICA - CT</t>
  </si>
  <si>
    <t>DAESO-CT - DEP. ACAD.DE ESTUDOS SOCIAIS-CT</t>
  </si>
  <si>
    <t>DAFIS-CT - DEPARTAMENTO ACADEMICO DE FISICA - CT</t>
  </si>
  <si>
    <t>DAGEE-CT - DEP. ACAD. DE GESTAO E ECONOMIA - CT</t>
  </si>
  <si>
    <t>DAINF-CT - DEP. ACADEMICO DE INFORMATICA-CT</t>
  </si>
  <si>
    <t>DALEM-CT - DEP. ACAD. LINGUAS ESTRANG MODERNAS-CT</t>
  </si>
  <si>
    <t>DALIC-CT - DEP.ACAD.DE LINGUAGEM E COMUNICACAO-CT</t>
  </si>
  <si>
    <t>DAMAT-CT - DEP. ACADEMICO DE MATEMATICA-CT</t>
  </si>
  <si>
    <t>DAMEC-CT - DEPARTAMENTO ACADEMICO DE MECANICA - CT</t>
  </si>
  <si>
    <t>DAQBI-CT - DEP. ACAD. DE QUIMICA E BIOLOGIA - CT</t>
  </si>
  <si>
    <t>DEAAU-CT - DEP. ACAD DE ARQ E URBANISMO-CT</t>
  </si>
  <si>
    <t>PPGA-CT - PROG. POS-GRAD. ADMINISTRACAO-CT</t>
  </si>
  <si>
    <t>PPGCA-CT - PROGRAMA POS-GRAD. COMPUTACAO APLICADA</t>
  </si>
  <si>
    <t>PPGCTA-CT - PROG. POS-GRAD. CIENCIA TECNOL.AMBIENTAL</t>
  </si>
  <si>
    <t>PPGEB-CT - PROGRAMA POS-GRAD. ENGENHARIA BIOMEDICA</t>
  </si>
  <si>
    <t>PPGEC-CT - COORD.PROG.POS-GRAD. ENGENHARIA CIVIL-CT</t>
  </si>
  <si>
    <t>PPGEF-CT - PROG POS-GRAD EM EDUCACAO FISICA-CT</t>
  </si>
  <si>
    <t>PPGEFIS-CT - PROG POS-GRAD EM EDUCACAO FISICA-CT</t>
  </si>
  <si>
    <t>PPGEL-CT - PROG.POS-GRAD.EST.DE LINGUAGEM-CT</t>
  </si>
  <si>
    <t>PPGEM-CT - COORD.PROG.POS-GRAD.ENG. MEC.E MATER.-CT</t>
  </si>
  <si>
    <t>PPGFA-CT - PROGRAMA POS-GRAD FIS ASTRONOMIA-CT</t>
  </si>
  <si>
    <t>PPGFCET-CT - PROG.POS-GRAD.FORM.CIENT.ED. TECNOLOGICA</t>
  </si>
  <si>
    <t>PPGPGP-CT - PROG. POS-GRAD. PLAN. GOV. PUBLICA - CT</t>
  </si>
  <si>
    <t>PPGQ-CT - COORD. PROG. DE POS-GRAD. EM QUIMICA-CT</t>
  </si>
  <si>
    <t>PPGSE-CT - COORD.PROG.POS-GRAD.SISTEM.DE ENERGIA CT</t>
  </si>
  <si>
    <t>PPGTE-CT - COORD. PROG.POS-GRAD. EM TECNOLOGIA - CT</t>
  </si>
  <si>
    <t>PROFMAT-CT - PROG.POS-GRAD.PROFISSIONAL EM MATEM -CT</t>
  </si>
  <si>
    <t>UNEPE-CT - UNIDADE DE ENSINO E PESQUISA-CT</t>
  </si>
  <si>
    <t>COAGO-DV - COORD. CURSO TECNICO EM AGROPECUARIA</t>
  </si>
  <si>
    <t>COAGR-DV - COORDENACAO DO CURSO DE AGRONOMIA - DV</t>
  </si>
  <si>
    <t>COBIO-DV - COORD. CURSO LICEN. CIEN. BIOLOGICAS-DV</t>
  </si>
  <si>
    <t>COCAM-DV - COORD. CURSO LICEN. EDUCACAO DO CAMPO-DV</t>
  </si>
  <si>
    <t>COEBB-DV - COORD.CURSO ENG.BIOPROC. E BIOTECNOLOGIA</t>
  </si>
  <si>
    <t>COENF-DV - COORD. CURSO DE ENGENHARIA FLORESTAL</t>
  </si>
  <si>
    <t>COENS-DV - COORD. DO CURSO DE ENG. DE SOFTWARE-DV</t>
  </si>
  <si>
    <t>COHOR-DV - COORD. CURSO DE TECNOL. EM HORTICULTURA</t>
  </si>
  <si>
    <t>COZOO-DV - COORD. CURSO DE ZOOTECNIA</t>
  </si>
  <si>
    <t>PPGSIS-DV - PROGR. POS-GRAD. EM AGROECOSSISTEMAS -DV</t>
  </si>
  <si>
    <t>PPGZO-DV - PROGR. DE POS-GRADUACAO EM ZOOTECNIA-DV</t>
  </si>
  <si>
    <t>COALM-FB - COORD. CURSO DE TECNOL. DE ALIMENTOS</t>
  </si>
  <si>
    <t>COEAM-FB - COORD. CURSO DE ENGENHARIA AMBIENTAL</t>
  </si>
  <si>
    <t>COENQ-FB - COORD. CURSO DE ENGENHARIA QUIMICA-FB</t>
  </si>
  <si>
    <t>COLIN-FB - COORD. CURSO SUP. LICEN. INFORMATICA-FB</t>
  </si>
  <si>
    <t>DAEAL-FB - DEP.ACADEMICO DE ENG. DE ALIMENTOS-FB</t>
  </si>
  <si>
    <t>DAEAM-FB - DEP. ACADEMICO DE ENG. AMBIENTAL-FB</t>
  </si>
  <si>
    <t>DAENQ-FB - DEP.ACADEMICO DE ENG. QUIMICA-FB</t>
  </si>
  <si>
    <t>DAFEM-FB - DEP.ACAD.FISICA ESTATIST.MATEMATICA-FB</t>
  </si>
  <si>
    <t>DAHLA-FB - DEP.ACAD.CIENC.HUMAN. LETRAS E ARTES-FB</t>
  </si>
  <si>
    <t>DAINF-FB - DEP.ACADEMICO DE INFORMATICA-FB</t>
  </si>
  <si>
    <t>DAQBI-FB - DEP.ACAD. DE QUIMICA E BIOLOGIA-FB</t>
  </si>
  <si>
    <t>DEBIB-FB - DEPARTAMENTO DE BIBLIOTECA - FB</t>
  </si>
  <si>
    <t>DERAC-FB - DEPARTAMENTO DE REGISTROS ACADEMICOS -FB</t>
  </si>
  <si>
    <t>DERDI-FB - DEPARTAMENTO DE RECURSOS DIDATICOS - FB</t>
  </si>
  <si>
    <t>PPGEA-FB - PROGRAMA DE POS-GRAD EM ENG AMBIENTAL-FB</t>
  </si>
  <si>
    <t>COEAL-FB - COORD. CURSO DE ENGENHARIA DE ALIMENTOS  - FB</t>
  </si>
  <si>
    <t>COECI-GP - COORD. CURSO DE ENGENHARIA CIVIL - GP</t>
  </si>
  <si>
    <t>COEME-GP - COORD. CURSO DE ENGENHARIA MECANICA - GP</t>
  </si>
  <si>
    <t>COEXP-GP - COORDENACAO DE ESTACAO EXPERIMENTAL - GP</t>
  </si>
  <si>
    <t>COINT-GP - COORD. CURSO TECNOL. SIST.P/ INTERNET-GP</t>
  </si>
  <si>
    <t>COMIN-GP - COORD.CURSO TECNOL.MANUTENCAO INDUSTRIAL</t>
  </si>
  <si>
    <t>COALM-LD - COORD. CURSO DE TECNOLOGIA EM ALIMENTOS</t>
  </si>
  <si>
    <t>COEAM-LD - COORD. CURSO DE ENGENHARIA AMBIENTAL</t>
  </si>
  <si>
    <t>COEMA-LD - COORD. CURSO DE ENGENHARIA DE MATERIAIS</t>
  </si>
  <si>
    <t>COEME-LD - COORD.DO CURSO DE ENG.MECANICA - LD</t>
  </si>
  <si>
    <t>COENP-LD - COORD.DO CURSO DE ENGENHARIA DE PRODUCAO</t>
  </si>
  <si>
    <t>COENQ-LD - COORD.CURSO DE ENGENHARIA QUIMICA-LD</t>
  </si>
  <si>
    <t>COLIQ-LD - COORD. CURSO DE LICENCIATURA EM QUIMICA</t>
  </si>
  <si>
    <t>COTAM-LD - COORD. CURSO TEC. EM CONTROLE AMBIENTAL</t>
  </si>
  <si>
    <t>DAALM-LD - DEP. ACADEMICO DE ALIMENTOS-LD</t>
  </si>
  <si>
    <t>DAAMB-LD - DEP. ACADEMICO DE AMBIENTAL-LD</t>
  </si>
  <si>
    <t>DACHS-LD - DEP.ACAD.CIENCIAS HUMANAS-LD</t>
  </si>
  <si>
    <t>DAEEC-LD - DEP. ACAD. DE ENG. ELET. E COMPUTACAO-LD</t>
  </si>
  <si>
    <t>DAEMA-LD - DEP.ACEDEMICO DE ENG. DE MATERIAIS-LD</t>
  </si>
  <si>
    <t>DAENP-LD - DEP. ACAD. DE ENG. DE PRODUCAO - LD</t>
  </si>
  <si>
    <t>DAFIS-LD - DEPARTAMENTO ACADEMICO DE FISICA-LD</t>
  </si>
  <si>
    <t>DAMAT-LD - DEP. ACADEMICO DE MATEMATICA-LD</t>
  </si>
  <si>
    <t>DAMEC-LD - DEPARTAMENTO ACADEMICO DE MECANICA-LD</t>
  </si>
  <si>
    <t>DAQUI-LD - DEPARTAMENTO ACADEMICO DE QUIMICA-LD</t>
  </si>
  <si>
    <t>PPGCEM-LD - PROG MESTRADO CIENCIAS E ENG MAT - LD</t>
  </si>
  <si>
    <t>PPGEA-LD - PROG. POS-GRAD. ENGENHARIA AMBIENTAL</t>
  </si>
  <si>
    <t>PPGEN-LD - PROGR MESTRADO PROF CIENC HUM SOC NAT-LD</t>
  </si>
  <si>
    <t>PPGMAT-LD - PROG.MESTRADO PROF. ENSINO MATEMATICA-LD</t>
  </si>
  <si>
    <t>PPGTAL-LD - PROG. POS-GRAD. TECNOL. DE ALIMENTOS</t>
  </si>
  <si>
    <t>COADS-MD - COORD. CURSO TEC.ANAL. DESEN.DE SISTEMAS</t>
  </si>
  <si>
    <t>COALM-MD - COORD. CURSO DE TECNOLOGIA DE ALIMENTOS</t>
  </si>
  <si>
    <t>COCIC-MD - COORD. CURSO CIENCIA DA COMPUTACAO -MD</t>
  </si>
  <si>
    <t>COEAM-MD - COORD. CURSO DE ENGENHARIA AMBIENTAL</t>
  </si>
  <si>
    <t>COELT-MD - COORD. CURSO DE ENGENHARIA ELETRICA -MD</t>
  </si>
  <si>
    <t>COENP-MD - COORD. CURSO DE ENGENHARIA DE PRODUCAO</t>
  </si>
  <si>
    <t>COGEA-MD - COORD. CURSO TECNOL. EM GESTAO AMBIENTAL</t>
  </si>
  <si>
    <t>COLIQ-MD - COORD.CURSO LICENCIATURA EM QUIMICA-MD</t>
  </si>
  <si>
    <t>COMIN-MD - COORD.CURSO TECNOL.MANUTENCAO INDUSTRIAL</t>
  </si>
  <si>
    <t>COSET-MD - COORD. CURSO TEC. SEGURANCA DO TRABALHO</t>
  </si>
  <si>
    <t>COTEQ-MD - COORD. DO CURSO TECNICO EM QUIMICA</t>
  </si>
  <si>
    <t>DAALM-MD - DEP.ACADEMICO DE ALIMENTOS-MD</t>
  </si>
  <si>
    <t>DAAMB-MD - DEP.ACAD. CIENC.BIOL. E AMBIENTAIS-MD</t>
  </si>
  <si>
    <t>DACOM-MD - DEP.ACADEMICO DE COMPUTACAO-MD</t>
  </si>
  <si>
    <t>DAELE-MD - DEP. ACADEMICO DE ELETRICA-MD</t>
  </si>
  <si>
    <t>DAFIS-MD - DEP. ACADEMICO DE FISICA-MD</t>
  </si>
  <si>
    <t>DAHLA-MD - DEP.ACAD.CIENC. HUMA. LETRAS E ARTES-MD</t>
  </si>
  <si>
    <t>DAMAT-MD - DEP. ACADEMICO DE MAT. E ESTATISTICA-MD</t>
  </si>
  <si>
    <t>DAMEC-MD - DEP. ACADEMICO DE MECANICA-MD</t>
  </si>
  <si>
    <t>DAPRO-MD - DEP. ACAD.DE PRODUC. E ADMINISTRACAO-MD</t>
  </si>
  <si>
    <t>DAQUI-MD - DEP. ACADEMICO DE QUIMICA-MD</t>
  </si>
  <si>
    <t>PPGEF-MD - PROG. POS-GRADUACAO ENSINO DE FISICA-MD</t>
  </si>
  <si>
    <t>PPGTAMB-MD - MESTRADO EM TECNOLOGIAS AMBIENTAIS - MD</t>
  </si>
  <si>
    <t>PPGTA-MD - PROGR. DE POS-GRAD. TECNOL. ALIMENTOS-MD</t>
  </si>
  <si>
    <t>PPGTCA-MD - COORD.MEST.TECNOL.COMPUT. AGRONEGOCIO-MD</t>
  </si>
  <si>
    <t>PROFQUI-MD - PROG. NAC. DE MEST. PROF. EM QUIMICA-MD</t>
  </si>
  <si>
    <t>COEAL-MD - COORD. CURSO DE ENGENHARIA DE ALIMENTOS - MD</t>
  </si>
  <si>
    <t>CALEM-PB - CENTRO ACAD. LING. ESTRANG. MODERNAS -PB</t>
  </si>
  <si>
    <t>COADM-PB - COORDENACAO DO CURSO DE ADMINISTRACAO</t>
  </si>
  <si>
    <t>COADS-PB - COORD.CURSO TEC.ANALISE DESENV. SISTEMAS</t>
  </si>
  <si>
    <t>COAGI-PB - COORD. CURSO TECNICO EM AGRIMENSURA</t>
  </si>
  <si>
    <t>COAGR-PB - COORDENACAO DO CURSO DE AGRONOMIA</t>
  </si>
  <si>
    <t>COALI-PB - COORD. CURSO TECNICO EM ALIMENTOS</t>
  </si>
  <si>
    <t>COAUT-PB - COORD.CURSO TECNOL. AUTOMACAO INDUSTRIAL</t>
  </si>
  <si>
    <t>COCED-PB - COORD. CURSO TECNOL. CONSTR. EDIFICIOS</t>
  </si>
  <si>
    <t>COCTB-PB - COORDEN. DO CURSO DE CIENCIAS CONTABEIS</t>
  </si>
  <si>
    <t>COECI-PB - COORD. CURSO DE ENGENHARIA CIVIL - PB</t>
  </si>
  <si>
    <t>COELT-PB - COORD. CURSO DE ENGENHARIA ELETRICA -PB</t>
  </si>
  <si>
    <t>COEME-PB - COORD. CURSO DE ENGENHARIA MECANICA</t>
  </si>
  <si>
    <t>COENC-PB - COORD. CURSO DE ENGENHARIA DE COMPUTACAO</t>
  </si>
  <si>
    <t>COLET-PB - COORD. CURSO LICEN. LETRAS PORT./INGLES</t>
  </si>
  <si>
    <t>COMAT-PB - COORD. CURSO DE LICENCIATURA EM MATEMATICA - PB</t>
  </si>
  <si>
    <t>COMIN-PB - COORD.CURSO TECNOL.MANUTENCAO INDUSTRIAL</t>
  </si>
  <si>
    <t>COQUA-PB - COORD. CURSO DE TECNOLOGIA EM QUIMICA</t>
  </si>
  <si>
    <t>COQUI-PB - COORDENACAO DO CURSO DE QUIMICA</t>
  </si>
  <si>
    <t>COTED-PB - COORD. DE TECNOLOGIA NA EDUCACAO -PB</t>
  </si>
  <si>
    <t>DAADM-PB - DEP.ACADEMICO DE ADMINISTRACAO - PB</t>
  </si>
  <si>
    <t>DAAGR-PB - DEP. ACADEMICO DE AGRIMENSURA-PB</t>
  </si>
  <si>
    <t>DACOC-PB - DEP. ACADEMICO DE CONSTR. CIVIL DACOC-PB</t>
  </si>
  <si>
    <t>DACON-PB - DEP.ACADEMICO DE CIENCIAS CONTABEIS-PB</t>
  </si>
  <si>
    <t>DAELE-PB - DEP. ACADEMICO DE ELETRICA-PB</t>
  </si>
  <si>
    <t>DAFIS-PB - DEP.ACADEMICO DE FISICA DAFIS-PB</t>
  </si>
  <si>
    <t>DAGRO-PB - DEP. ACADEMICO DE CIENCIAS AGRARIAS-PB</t>
  </si>
  <si>
    <t>DAHUM-PB - DEP. ACADEMICO DE CIENCIAS HUMANAS-PB</t>
  </si>
  <si>
    <t>DAINF-PB - DEP. ACADEMICO DE INFORMATICA DAINF-PB</t>
  </si>
  <si>
    <t>DALET-PB - DEP. ACADEMICO DE LETRAS - PB</t>
  </si>
  <si>
    <t>DAMAT-PB - DEP. ACADEMICO DE MATEMATICA DAMAT-PB</t>
  </si>
  <si>
    <t>DAMEC-PB - DEP. ACADEMICO DE MECANICA DAMEC-PB</t>
  </si>
  <si>
    <t>DAQUI-PB - DEP. ACADEMICO DE QUIMICA - PB</t>
  </si>
  <si>
    <t>DEPED-PB - DEPARTAMENTO DE EDUCACAO - PB</t>
  </si>
  <si>
    <t>PPGAG-PB - PROGRAMA DE POS-GRADUACAO EM AGRONOMIA</t>
  </si>
  <si>
    <t>PPGDR-PB - PROG. POS-GRAD. DESENVOLVIMENTO REGIONAL</t>
  </si>
  <si>
    <t>PPGEC-PB - PROG. POS-GRAD. EM ENG. CIVIL-PB</t>
  </si>
  <si>
    <t>PPGEE-PB - PROGR. POS-GRAD. ENGENHARIA ELETRICA</t>
  </si>
  <si>
    <t>PPGEPS-PB - PROG.POS-GRAD.ENG. DE PROD.E SISTEMAS-PB</t>
  </si>
  <si>
    <t>PPGL-PB - COORD. DO PROG.POS GRAD. EM LETRAS-PB</t>
  </si>
  <si>
    <t>PPGTP-PB - PROGR.POS-GRAD.TECNOL. PROC. QUIMICOS-PB</t>
  </si>
  <si>
    <t>PROFMAT-PB - PROG.POS-GRAD.PROFISSIONAL EM MATEM -PB</t>
  </si>
  <si>
    <t>CAFIS-PG - CENTRO DE ATIVIDADES FISICAS - PG</t>
  </si>
  <si>
    <t>CALEM-PG - CENTRO ACAD. LING. ESTRANG. MODERNAS-PG</t>
  </si>
  <si>
    <t>COADS-PG - COORD.CURSO TEC.ANALISE DESENV. SISTEMAS</t>
  </si>
  <si>
    <t>COALM-PG - COORD. CURSO DE TECNOLOGIA EM ALIMENTOS</t>
  </si>
  <si>
    <t>COAUT-PG - COORD. CURSO DE AUTOMACAO INDUSTRIAL</t>
  </si>
  <si>
    <t>COCIC-PG - COORD. CURSO CIENCIA DA COMPUTACAO -PG</t>
  </si>
  <si>
    <t>COELE-PG - COORD. CURSO DE ENGENHARIA ELETRONICA</t>
  </si>
  <si>
    <t>COELN-PG - COORD. CURSO TEC. EM ELETROELETRONICA</t>
  </si>
  <si>
    <t>COELT-PG - COORD DO CURSO DE ENGENHARIA ELETRICA-PG</t>
  </si>
  <si>
    <t>COEME-PG - COORD. CURSO DE ENGENHARIA MECANICA</t>
  </si>
  <si>
    <t>COENP-PG - COORD. CURSO DE ENGENHARIA DE PRODUCAO</t>
  </si>
  <si>
    <t>COENQ-PG - COORD. CURSO DE ENGENHARIA QUIMICA-PG</t>
  </si>
  <si>
    <t>COFAM-PG - COORD. CURSO TECNOL. FABRICACAO MECANICA</t>
  </si>
  <si>
    <t>COINF-PG - COORD.TEC.SUBSEQ.INFORMATICA INTERNET-PG</t>
  </si>
  <si>
    <t>COLIC-PG - COOD.LIC.INTERDISC.CIENCIAS NATURAIS-PG</t>
  </si>
  <si>
    <t>COMEC-PG - COORD. CURSO TECNICO EM MECANICA</t>
  </si>
  <si>
    <t>COTAG-PG - COORD. CURSO TECNICO EM AGROINDUSTRIA</t>
  </si>
  <si>
    <t>DAALM-PG - DEPARTAMENTO ACADEMICO DE ALIMENTOS-PG</t>
  </si>
  <si>
    <t>DAELE-PG - DEP. ACADEMICO DE ELETRONICA-PG</t>
  </si>
  <si>
    <t>DAENP-PG - DEP.ACADEMICO DE ENG.DE PRODUCAO-PG</t>
  </si>
  <si>
    <t>DAENQ-PG - DEP. ACADEMICO DE ENG. QUIMICA-PG</t>
  </si>
  <si>
    <t>DAENS-PG - DEPARTAMENTO ACADEMICO DE ENSINO-PG</t>
  </si>
  <si>
    <t>DAFIS-PG - DEPARTAMENTO ACADEMICO DE FISICA-PG</t>
  </si>
  <si>
    <t>DAINF-PG - DEP. ACADEMICO DE INFORMATICA-PG</t>
  </si>
  <si>
    <t>DAMAT-PG - DEP. ACADEMICO DE MATEMATICA-PG</t>
  </si>
  <si>
    <t>DAMEC-PG - DEPARTAMENTO ACADEMICO DE MECANICA-PG</t>
  </si>
  <si>
    <t>DEPED-PG - DEPARTAMENTO DE EDUCACAO - PG</t>
  </si>
  <si>
    <t>PPGBIOT-PG - PROG. DE POS-GRAD EM BIOTECNOLOGIA-PG</t>
  </si>
  <si>
    <t>PPGCC-PG - PROGRAMA PÓS-GRAD CIÊNCIA DA COMPUTAÇÃO</t>
  </si>
  <si>
    <t>PPGECTD-PG - PROG. DE POS-GRAD ENS. CIENCIA E TEC-PG</t>
  </si>
  <si>
    <t>PPGECT-PG - PROGR. POS-GRAD. ENS. CIENCIA TECNOL - MESTRADO</t>
  </si>
  <si>
    <t>PPGEE-PG - PROG.POS-GRAD. ENG. ELETRICA - PG</t>
  </si>
  <si>
    <t>PPGEM-PG - PROG.POS-GRADUACAO EM ENG.MECANICA-PG</t>
  </si>
  <si>
    <t>PPGEP-PG - PROGR.DE POS-GRAD. EM ENGEN. DE PRODUCAO</t>
  </si>
  <si>
    <t>PPGEQ-PG - PROGRAMA DE POS-GRAD. EM ENG. QUIMICA-PG</t>
  </si>
  <si>
    <t>COAGR-SH - COORDENACAO DO CURSO DE AGRONOMIA-SH</t>
  </si>
  <si>
    <t>COBIO-SH - COORD.CURSO LICEN.CIEN. BIOLOGICAS-SH</t>
  </si>
  <si>
    <t>COCIC-SH - COORD. CURSO CIENCIA DA COMPUTACAO -SH</t>
  </si>
  <si>
    <t>COTED-SH - COORD. DE TECNOLOGIA NA EDUCACAO -SH</t>
  </si>
  <si>
    <t>COEBB-TD - COORD. ENG.BIOPROC. E BIOTECNOLOGIA-TD</t>
  </si>
  <si>
    <t>COECI-TD - COORD. CURSO DE ENGENHARIA CIVIL - TD</t>
  </si>
  <si>
    <t>COELE-TD - COORD. CURSO DE ENGENHARIA ELETRONICA</t>
  </si>
  <si>
    <t>COENC-TD - COORD.CURSO DE ENG. DA COMPUTACAO-TD</t>
  </si>
  <si>
    <t>COMAT-TD - COORD.CURSO DE LICENC.EM MATEMATICA - TD</t>
  </si>
  <si>
    <t>COOPPG-TD - COORD. DE PROGRAMAS STRICTO SENSU - TD</t>
  </si>
  <si>
    <t>COPEQ-TD - COORD. CURSO TECNOL. PROCESSOS QUIMICOS</t>
  </si>
  <si>
    <t>COTSI-TD - COORDENAÇÃO DO CURSO DE TECNOLOGIA EM SISTEMAS PARA A INTERNET - TD</t>
  </si>
  <si>
    <t>PPGQBI-TD - COORD.POS.GRAD.PROC.QUIM.E BIOTEC-TD</t>
  </si>
  <si>
    <t>PROFMAT-TD - PROG.POS-GRAD.PROFISSIONAL EM MATEMATICA-TD</t>
  </si>
  <si>
    <t>RT</t>
  </si>
  <si>
    <t>INSTRUÇÃO NORMATIVA PROGRAD/PROPPG/PROREC  N° 01/2018</t>
  </si>
  <si>
    <t xml:space="preserve">SIAPE: </t>
  </si>
  <si>
    <t>1º Semetre: Informe a soma da Carga Horária em disciplinas ministradas na graduação e pós-graduação (em horas)</t>
  </si>
  <si>
    <t>2º Semetre: Informe a soma da Carga Horária em disciplinas ministradas na graduação e pós-graduação (em horas)</t>
  </si>
  <si>
    <t>DIRCOM - DIRETORIA DE GESTAO DA COMUNICACAO</t>
  </si>
  <si>
    <t>DIRGTI - DIRETORIA DE GESTÃO DE TECNOLOGIA DA INFORMAÇÃO</t>
  </si>
  <si>
    <t>DIRAV - DIRETORIA DE GESTAO DA AV. INSTITUCIONAL</t>
  </si>
  <si>
    <t>DIRGEP - DIRETORIA DE GESTÃO DE PESSOAS</t>
  </si>
  <si>
    <t>PROPPG - PRÓ-REITORIA DE PESQUISA E PÓS-GRADUAÇÃO</t>
  </si>
  <si>
    <t>PROGRAD - PRO-REITORIA DE GRAD.E EDUC.PROFISSIONAL</t>
  </si>
  <si>
    <t>PROREC - PRO-REITORIA DE REL.EMPR. E COMUNITARIAS</t>
  </si>
  <si>
    <t>PROPLAD - PRÓ-REITORIA DE PLANEJAMENTO E ADMINISTRAÇÃO</t>
  </si>
  <si>
    <t>REITORIA</t>
  </si>
  <si>
    <t>DIRPPG-AP - DIRETORIA DE PESQUISA E POS-GRADUACAO</t>
  </si>
  <si>
    <t>DIREC-AP - DIR.DE RELACOES EMPRES.E COMUNITARIAS</t>
  </si>
  <si>
    <t>DIRGE-AP - DIRETORIA GERAL  CAMPUS APUCARANA</t>
  </si>
  <si>
    <t>DIRGRAD-AP - DIRETORIA DE GRAD. EDUC. PROFISSIONAL</t>
  </si>
  <si>
    <t>DIRPPG-CM - DIRETORIA DE PESQUISA E POS-GRADUACAO</t>
  </si>
  <si>
    <t>DIREC-CM - DIR.DE RELACOES EMPRES.E COMUNITARIAS</t>
  </si>
  <si>
    <t>DIRGRAD-CM - DIRETORIA DE GRAD. EDUC. PROFISSIONAL</t>
  </si>
  <si>
    <t>DIRGE-TD - DIRETORIA GERAL  CAMPUS TOLEDO</t>
  </si>
  <si>
    <t>DIRPPG-TD - DIRETORIA DE PESQUISA E POS-GRADUACAO</t>
  </si>
  <si>
    <t>DIREC-TD - DIR.DE RELACOES EMPRES.E COMUNITARIAS</t>
  </si>
  <si>
    <t>DIRGRAD-TD - DIRETORIA DE GRAD. EDUC. PROFISSIONAL</t>
  </si>
  <si>
    <t>DIRGE-SH - DIRETORIA GERAL  CAMPUS SANTA HELENA</t>
  </si>
  <si>
    <t>DIRPPG-SH - DIRETORIA DE PESQUISA E POS-GRADUACAO</t>
  </si>
  <si>
    <t>DIREC-SH - DIR.DE RELACOES EMPRES.E COMUNITARIAS</t>
  </si>
  <si>
    <t>DIRGRAD-SH - DIRETORIA DE GRAD. EDUC. PROFISSIONAL</t>
  </si>
  <si>
    <t>DIRGE-PG - DIRETORIA GERAL  CAMPUS PONTA GROSSA</t>
  </si>
  <si>
    <t>DIRPPG-PG - DIRETORIA DE PESQUISA E POS-GRADUACAO</t>
  </si>
  <si>
    <t>DIREC-PG - DIR.DE RELACOES EMPRES.E COMUNITARIAS</t>
  </si>
  <si>
    <t>DIRGRAD-PG - DIRETORIA DE GRAD. EDUC. PROFISSIONAL</t>
  </si>
  <si>
    <t>DIRGE-PB - DIRETORIA GERAL  CAMPUS PATO BRANCO</t>
  </si>
  <si>
    <t>DIRPPG-PB - DIRETORIA DE PESQUISA E POS-GRADUACAO</t>
  </si>
  <si>
    <t>DIREC-PB - DIR.DE RELACOES EMPRES.E COMUNITARIAS</t>
  </si>
  <si>
    <t>DIRGRAD-PB - DIRETORIA DE GRAD. EDUC. PROFISSIONAL</t>
  </si>
  <si>
    <t>DIRGE-MD - DIRETORIA GERAL  CAMPUS MEDIANEIRA</t>
  </si>
  <si>
    <t>DIRPPG-MD - DIRETORIA DE PESQUISA E POS-GRADUACAO</t>
  </si>
  <si>
    <t>DIREC-MD - DIR.DE RELACOES EMPRES.E COMUNITARIAS</t>
  </si>
  <si>
    <t>DIRGRAD-MD - DIRETORIA DE GRAD. EDUC. PROFISSIONAL</t>
  </si>
  <si>
    <t>DIRGE-LD - DIRETORIA GERAL  CAMPUS LONDRINA</t>
  </si>
  <si>
    <t>DIRPPG-LD - DIRETORIA DE PESQUISA E POS-GRADUACAO</t>
  </si>
  <si>
    <t>DIREC-LD - DIR.DE RELACOES EMPRES.E COMUNITARIAS</t>
  </si>
  <si>
    <t>DIRGRAD-LD - DIRETORIA DE GRAD. EDUC. PROFISSIONAL</t>
  </si>
  <si>
    <t>DIRGE-GP - DIRETORIA GERAL  CAMPUS GUARAPUAVA</t>
  </si>
  <si>
    <t>DIRPPG-GP - DIRETORIA DE PESQUISA E POS-GRADUACAO</t>
  </si>
  <si>
    <t>DIREC-GP - DIR.DE RELACOES EMPRES.E COMUNITARIAS</t>
  </si>
  <si>
    <t>DIRGRAD-GP - DIRETORIA DE GRAD. EDUC. PROFISSIONAL</t>
  </si>
  <si>
    <t>DIRGE-FB - DIRETORIA GERAL  CAMPUS FRANCISCO BELTRÃO</t>
  </si>
  <si>
    <t>DIRPPG-FB - DIRETORIA DE PESQUISA E POS-GRADUACAO</t>
  </si>
  <si>
    <t>DIREC-FB - DIR.DE RELACOES EMPRES.E COMUNITARIAS</t>
  </si>
  <si>
    <t>DIRGRAD-FB - DIRETORIA DE GRAD. EDUC. PROFISSIONAL</t>
  </si>
  <si>
    <t>DIRGE-DV - DIRETORIA GERAL  CAMPUS DOIS VIZINHOS</t>
  </si>
  <si>
    <t>DIRPPG-DV - DIRETORIA DE PESQUISA E POS-GRADUACAO</t>
  </si>
  <si>
    <t>DIREC-DV - DIR.DE RELACOES EMPRES.E COMUNITARIAS</t>
  </si>
  <si>
    <t>DIRGRAD-DV - DIRETORIA DE GRAD. EDUC. PROFISSIONAL</t>
  </si>
  <si>
    <t>DIRGE-CT - DIRETORIA GERAL  CAMPUS CURITIBA</t>
  </si>
  <si>
    <t>DIRPPG-CT - DIRETORIA DE PESQUISA E POS-GRADUACAO</t>
  </si>
  <si>
    <t>DIREC-CT - DIR.DE RELACOES EMPRES.E COMUNITARIAS</t>
  </si>
  <si>
    <t>DIRGRAD-CT - DIRETORIA DE GRAD. EDUC. PROFISSIONAL</t>
  </si>
  <si>
    <t>DIRGE-CP - DIRETORIA GERAL  CAMPUS CORNÉLIO PROCÓPIO</t>
  </si>
  <si>
    <t>DIRPPG-CP - DIRETORIA DE PESQUISA E POS-GRADUACAO</t>
  </si>
  <si>
    <t>DIREC-CP - DIR.DE RELACOES EMPRES.E COMUNITARIAS</t>
  </si>
  <si>
    <t>DIRGRAD-CP - DIRETORIA DE GRAD. EDUC. PROFISSIONAL</t>
  </si>
  <si>
    <t>DIRGE-CM - DIRETORIA GERAL  CAMPUS CAMPO MOURÃO</t>
  </si>
  <si>
    <t>FORMULÁRIO PARA ATIVIDADES COMPLEMENTARES (Métricas) - ATIVIDADES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</si>
</sst>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,000"/>
    <numFmt numFmtId="165" formatCode="\ * #,##0.00\ ;\-* #,##0.00\ ;\ * \-#\ ;\ @\ "/>
    <numFmt numFmtId="166" formatCode="00"/>
  </numFmts>
  <fonts count="19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.5"/>
      <color rgb="FF000000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Segoe UI"/>
      <family val="2"/>
    </font>
    <font>
      <sz val="8"/>
      <color rgb="FF000000"/>
      <name val="Segoe UI"/>
      <family val="2"/>
    </font>
    <font>
      <sz val="11"/>
      <color rgb="FF000000"/>
      <name val="Arial Narrow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FFD966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DEEBF7"/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-0.499984740745262"/>
        <bgColor rgb="FFFF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4" fillId="0" borderId="0" applyBorder="0" applyProtection="0"/>
    <xf numFmtId="0" fontId="1" fillId="2" borderId="0" applyBorder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 applyAlignment="1"/>
    <xf numFmtId="0" fontId="0" fillId="3" borderId="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8" fillId="5" borderId="2" xfId="0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7" borderId="1" xfId="0" applyNumberFormat="1" applyFont="1" applyFill="1" applyBorder="1" applyAlignment="1">
      <alignment horizontal="left" vertical="center" wrapText="1"/>
    </xf>
    <xf numFmtId="1" fontId="0" fillId="0" borderId="2" xfId="1" applyNumberFormat="1" applyFont="1" applyBorder="1" applyAlignment="1" applyProtection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" fontId="0" fillId="0" borderId="3" xfId="1" applyNumberFormat="1" applyFont="1" applyBorder="1" applyAlignment="1" applyProtection="1">
      <alignment horizontal="center" vertical="center"/>
    </xf>
    <xf numFmtId="0" fontId="9" fillId="0" borderId="5" xfId="0" applyFont="1" applyBorder="1" applyAlignment="1">
      <alignment vertical="center" wrapText="1"/>
    </xf>
    <xf numFmtId="49" fontId="8" fillId="5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8" fillId="8" borderId="6" xfId="0" applyNumberFormat="1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horizontal="center" vertical="center"/>
    </xf>
    <xf numFmtId="49" fontId="8" fillId="8" borderId="3" xfId="0" applyNumberFormat="1" applyFont="1" applyFill="1" applyBorder="1" applyAlignment="1">
      <alignment horizontal="center" vertical="center"/>
    </xf>
    <xf numFmtId="49" fontId="8" fillId="8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6" fontId="9" fillId="7" borderId="1" xfId="0" applyNumberFormat="1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0" fillId="10" borderId="2" xfId="0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18" fillId="13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 applyProtection="1">
      <alignment horizontal="center" vertical="center"/>
      <protection locked="0"/>
    </xf>
    <xf numFmtId="49" fontId="6" fillId="12" borderId="2" xfId="0" applyNumberFormat="1" applyFont="1" applyFill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4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7" fillId="15" borderId="14" xfId="0" applyFont="1" applyFill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left" vertical="center"/>
      <protection locked="0"/>
    </xf>
    <xf numFmtId="0" fontId="0" fillId="11" borderId="14" xfId="0" applyFill="1" applyBorder="1" applyAlignment="1" applyProtection="1">
      <alignment horizontal="left" vertical="center"/>
      <protection locked="0"/>
    </xf>
    <xf numFmtId="0" fontId="0" fillId="11" borderId="13" xfId="0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Texto Explicativo" xfId="2" builtinId="53" customBuiltin="1"/>
    <cellStyle name="Vírgula" xfId="1" builtinId="3"/>
  </cellStyles>
  <dxfs count="0"/>
  <tableStyles count="1" defaultTableStyle="TableStyleMedium2" defaultPivotStyle="PivotStyleLight16">
    <tableStyle name="MySqlDefault" pivot="0" table="0" count="0"/>
  </table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2CC"/>
      <rgbColor rgb="FFC5E0B4"/>
      <rgbColor rgb="FFFF99CC"/>
      <rgbColor rgb="FFCC99FF"/>
      <rgbColor rgb="FFFFCCCC"/>
      <rgbColor rgb="FF3366FF"/>
      <rgbColor rgb="FF33CCCC"/>
      <rgbColor rgb="FF99CC0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129960</xdr:colOff>
      <xdr:row>1</xdr:row>
      <xdr:rowOff>35640</xdr:rowOff>
    </xdr:from>
    <xdr:to>
      <xdr:col>2</xdr:col>
      <xdr:colOff>339754</xdr:colOff>
      <xdr:row>3</xdr:row>
      <xdr:rowOff>146957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6980"/>
        <a:stretch/>
      </xdr:blipFill>
      <xdr:spPr>
        <a:xfrm>
          <a:off x="187110" y="130890"/>
          <a:ext cx="933694" cy="435167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57150</xdr:rowOff>
        </xdr:from>
        <xdr:to>
          <xdr:col>4</xdr:col>
          <xdr:colOff>266700</xdr:colOff>
          <xdr:row>6</xdr:row>
          <xdr:rowOff>266700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Atividades Realizadas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122"/>
  <sheetViews>
    <sheetView showGridLines="0" topLeftCell="A30" zoomScale="130" zoomScaleNormal="130" workbookViewId="0">
      <selection activeCell="D20" sqref="D20:J20"/>
    </sheetView>
  </sheetViews>
  <sheetFormatPr defaultRowHeight="15" x14ac:dyDescent="0.25"/>
  <cols>
    <col min="1" max="1" width="0.85546875" customWidth="1"/>
    <col min="2" max="2" width="10.85546875" style="1" bestFit="1" customWidth="1"/>
    <col min="3" max="3" width="6.140625" style="2" customWidth="1"/>
    <col min="4" max="4" width="10.42578125" style="2" customWidth="1"/>
    <col min="5" max="5" width="9.28515625" style="2" customWidth="1"/>
    <col min="6" max="6" width="9.140625" style="2"/>
    <col min="7" max="7" width="15" style="2" customWidth="1"/>
    <col min="8" max="8" width="46.140625" style="2" customWidth="1"/>
    <col min="9" max="9" width="5.140625" style="2" customWidth="1"/>
    <col min="10" max="10" width="5.28515625" style="1" customWidth="1"/>
    <col min="11" max="11" width="4.5703125" style="1" customWidth="1"/>
    <col min="12" max="12" width="0.7109375" customWidth="1"/>
    <col min="13" max="13" width="8.7109375" customWidth="1"/>
    <col min="14" max="14" width="53.5703125" bestFit="1" customWidth="1"/>
    <col min="15" max="1025" width="8.7109375" customWidth="1"/>
  </cols>
  <sheetData>
    <row r="1" spans="2:28" ht="7.5" customHeight="1" x14ac:dyDescent="0.25">
      <c r="B1" s="3"/>
      <c r="C1" s="4"/>
      <c r="D1" s="4"/>
      <c r="E1" s="4"/>
      <c r="F1" s="4"/>
      <c r="G1" s="4"/>
      <c r="H1" s="4"/>
      <c r="I1" s="4"/>
      <c r="J1" s="3"/>
      <c r="K1" s="3"/>
      <c r="L1" s="5"/>
    </row>
    <row r="2" spans="2:28" ht="12.75" customHeight="1" x14ac:dyDescent="0.25">
      <c r="B2" s="6"/>
      <c r="C2" s="7"/>
      <c r="D2" s="7"/>
      <c r="E2" s="8" t="s">
        <v>0</v>
      </c>
      <c r="F2" s="8"/>
      <c r="G2" s="8"/>
      <c r="H2" s="8"/>
      <c r="I2" s="6"/>
      <c r="J2" s="6"/>
      <c r="K2" s="6"/>
      <c r="L2" s="9"/>
      <c r="M2" s="25"/>
      <c r="N2" s="25"/>
      <c r="O2" s="25"/>
      <c r="P2" s="25"/>
      <c r="Q2" s="25"/>
    </row>
    <row r="3" spans="2:28" ht="12.75" customHeight="1" x14ac:dyDescent="0.25">
      <c r="B3" s="6"/>
      <c r="C3" s="7"/>
      <c r="D3" s="7"/>
      <c r="E3" s="8" t="s">
        <v>609</v>
      </c>
      <c r="F3" s="8"/>
      <c r="G3" s="8"/>
      <c r="H3" s="8"/>
      <c r="I3" s="6"/>
      <c r="J3" s="6"/>
      <c r="K3" s="6"/>
      <c r="L3" s="9"/>
      <c r="M3" s="25"/>
      <c r="N3" s="25"/>
      <c r="O3" s="25"/>
      <c r="P3" s="25"/>
      <c r="Q3" s="25"/>
    </row>
    <row r="4" spans="2:28" ht="12.75" customHeight="1" x14ac:dyDescent="0.25">
      <c r="B4" s="6"/>
      <c r="C4" s="7"/>
      <c r="D4" s="7"/>
      <c r="E4" s="58"/>
      <c r="F4" s="8"/>
      <c r="G4" s="8"/>
      <c r="H4" s="8"/>
      <c r="I4" s="6"/>
      <c r="J4" s="6"/>
      <c r="K4" s="6"/>
      <c r="L4" s="9"/>
      <c r="M4" s="25"/>
      <c r="N4" s="25"/>
      <c r="O4" s="25"/>
      <c r="P4" s="25"/>
      <c r="Q4" s="25"/>
    </row>
    <row r="5" spans="2:28" ht="5.25" customHeight="1" x14ac:dyDescent="0.25">
      <c r="B5" s="6"/>
      <c r="C5" s="7"/>
      <c r="D5" s="7"/>
      <c r="E5" s="8"/>
      <c r="F5" s="8"/>
      <c r="G5" s="8"/>
      <c r="H5" s="8"/>
      <c r="I5" s="6"/>
      <c r="J5" s="6"/>
      <c r="K5" s="6"/>
      <c r="L5" s="9"/>
      <c r="M5" s="25"/>
      <c r="N5" s="25"/>
      <c r="O5" s="25"/>
      <c r="P5" s="25"/>
      <c r="Q5" s="25"/>
    </row>
    <row r="6" spans="2:28" ht="16.5" customHeight="1" x14ac:dyDescent="0.25">
      <c r="B6" s="81" t="s">
        <v>674</v>
      </c>
      <c r="C6" s="81"/>
      <c r="D6" s="81"/>
      <c r="E6" s="81"/>
      <c r="F6" s="81"/>
      <c r="G6" s="81"/>
      <c r="H6" s="81"/>
      <c r="I6" s="81"/>
      <c r="J6" s="81"/>
      <c r="K6" s="81"/>
      <c r="L6" s="62"/>
      <c r="M6" s="25"/>
      <c r="N6" s="25"/>
      <c r="O6" s="25"/>
      <c r="P6" s="25"/>
      <c r="Q6" s="25"/>
    </row>
    <row r="7" spans="2:28" ht="22.5" customHeight="1" x14ac:dyDescent="0.25">
      <c r="B7" s="10"/>
      <c r="C7" s="7"/>
      <c r="D7" s="10"/>
      <c r="E7" s="10"/>
      <c r="F7" s="10"/>
      <c r="G7" s="10"/>
      <c r="H7" s="63" t="s">
        <v>2</v>
      </c>
      <c r="I7" s="82">
        <v>2021</v>
      </c>
      <c r="J7" s="83"/>
      <c r="K7" s="84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14"/>
    </row>
    <row r="8" spans="2:28" ht="6" customHeight="1" x14ac:dyDescent="0.25"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14"/>
    </row>
    <row r="9" spans="2:28" ht="15" customHeight="1" x14ac:dyDescent="0.25">
      <c r="B9" s="63" t="s">
        <v>610</v>
      </c>
      <c r="C9" s="85"/>
      <c r="D9" s="86"/>
      <c r="E9" s="63" t="s">
        <v>1</v>
      </c>
      <c r="F9" s="85"/>
      <c r="G9" s="87"/>
      <c r="H9" s="87"/>
      <c r="I9" s="87"/>
      <c r="J9" s="87"/>
      <c r="K9" s="86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14"/>
    </row>
    <row r="10" spans="2:28" ht="5.25" customHeight="1" x14ac:dyDescent="0.25">
      <c r="B10" s="16"/>
      <c r="C10" s="7"/>
      <c r="D10" s="10"/>
      <c r="E10" s="10"/>
      <c r="F10" s="10"/>
      <c r="G10" s="10"/>
      <c r="H10" s="10"/>
      <c r="I10" s="11"/>
      <c r="J10" s="10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14"/>
    </row>
    <row r="11" spans="2:28" ht="15.75" customHeight="1" x14ac:dyDescent="0.25">
      <c r="B11" s="69" t="s">
        <v>255</v>
      </c>
      <c r="C11" s="69"/>
      <c r="D11" s="88"/>
      <c r="E11" s="89"/>
      <c r="F11" s="89"/>
      <c r="G11" s="89"/>
      <c r="H11" s="89"/>
      <c r="I11" s="89"/>
      <c r="J11" s="89"/>
      <c r="K11" s="9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4"/>
    </row>
    <row r="12" spans="2:28" ht="6" customHeight="1" x14ac:dyDescent="0.2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4"/>
    </row>
    <row r="13" spans="2:28" ht="15" customHeight="1" x14ac:dyDescent="0.25">
      <c r="B13" s="69" t="s">
        <v>270</v>
      </c>
      <c r="C13" s="69"/>
      <c r="D13" s="70"/>
      <c r="E13" s="71"/>
      <c r="F13" s="71"/>
      <c r="G13" s="71"/>
      <c r="H13" s="71"/>
      <c r="I13" s="71"/>
      <c r="J13" s="71"/>
      <c r="K13" s="7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4"/>
    </row>
    <row r="14" spans="2:28" ht="3.75" customHeight="1" x14ac:dyDescent="0.25">
      <c r="B14" s="50"/>
      <c r="C14" s="51"/>
      <c r="D14" s="50"/>
      <c r="E14" s="52"/>
      <c r="F14" s="52"/>
      <c r="G14" s="52"/>
      <c r="H14" s="52"/>
      <c r="I14" s="53"/>
      <c r="J14" s="52"/>
      <c r="K14" s="5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4"/>
    </row>
    <row r="15" spans="2:28" ht="4.5" customHeight="1" x14ac:dyDescent="0.25">
      <c r="B15" s="10"/>
      <c r="C15" s="7"/>
      <c r="D15" s="10"/>
      <c r="E15" s="10"/>
      <c r="F15" s="10"/>
      <c r="G15" s="10"/>
      <c r="H15" s="10"/>
      <c r="I15" s="11"/>
      <c r="J15" s="10"/>
      <c r="K15" s="10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4"/>
    </row>
    <row r="16" spans="2:28" ht="15.6" customHeight="1" x14ac:dyDescent="0.25">
      <c r="B16" s="10" t="s">
        <v>3</v>
      </c>
      <c r="C16" s="7"/>
      <c r="D16" s="16" t="s">
        <v>4</v>
      </c>
      <c r="E16" s="60">
        <f>SUMIF(Consolidação!$C$23:$C$122, 1, Consolidação!$K$23:$K$122)</f>
        <v>0</v>
      </c>
      <c r="F16" s="18" t="s">
        <v>5</v>
      </c>
      <c r="G16" s="60">
        <f>SUMIF(Consolidação!$C$23:$C$122, 2, Consolidação!$K$23:$K$122)</f>
        <v>0</v>
      </c>
      <c r="H16" s="18" t="s">
        <v>6</v>
      </c>
      <c r="I16" s="73">
        <f>SUM(K19:K122)</f>
        <v>0</v>
      </c>
      <c r="J16" s="74"/>
      <c r="K16" s="75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4"/>
    </row>
    <row r="17" spans="2:28" ht="4.5" customHeight="1" x14ac:dyDescent="0.25">
      <c r="B17" s="10"/>
      <c r="C17" s="7"/>
      <c r="D17" s="10"/>
      <c r="E17" s="10"/>
      <c r="F17" s="10"/>
      <c r="G17" s="10"/>
      <c r="H17" s="10"/>
      <c r="I17" s="11"/>
      <c r="J17" s="10"/>
      <c r="K17" s="10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4"/>
    </row>
    <row r="18" spans="2:28" ht="15" customHeight="1" x14ac:dyDescent="0.25">
      <c r="B18" s="64" t="s">
        <v>7</v>
      </c>
      <c r="C18" s="64" t="s">
        <v>8</v>
      </c>
      <c r="D18" s="76" t="s">
        <v>9</v>
      </c>
      <c r="E18" s="76"/>
      <c r="F18" s="76"/>
      <c r="G18" s="76"/>
      <c r="H18" s="76"/>
      <c r="I18" s="64" t="s">
        <v>10</v>
      </c>
      <c r="J18" s="64" t="s">
        <v>11</v>
      </c>
      <c r="K18" s="64" t="s">
        <v>12</v>
      </c>
      <c r="L18" s="5"/>
    </row>
    <row r="19" spans="2:28" ht="15.4" customHeight="1" x14ac:dyDescent="0.25">
      <c r="B19" s="66" t="s">
        <v>272</v>
      </c>
      <c r="C19" s="67" t="s">
        <v>273</v>
      </c>
      <c r="D19" s="77" t="s">
        <v>611</v>
      </c>
      <c r="E19" s="77"/>
      <c r="F19" s="77"/>
      <c r="G19" s="77"/>
      <c r="H19" s="77"/>
      <c r="I19" s="65">
        <v>0</v>
      </c>
      <c r="J19" s="61" t="s">
        <v>273</v>
      </c>
      <c r="K19" s="61">
        <f>(I19*5)</f>
        <v>0</v>
      </c>
      <c r="L19" s="5"/>
    </row>
    <row r="20" spans="2:28" ht="15.4" customHeight="1" x14ac:dyDescent="0.25">
      <c r="B20" s="66" t="s">
        <v>272</v>
      </c>
      <c r="C20" s="67" t="s">
        <v>273</v>
      </c>
      <c r="D20" s="78" t="s">
        <v>274</v>
      </c>
      <c r="E20" s="79"/>
      <c r="F20" s="79"/>
      <c r="G20" s="79"/>
      <c r="H20" s="79"/>
      <c r="I20" s="79"/>
      <c r="J20" s="80"/>
      <c r="K20" s="61">
        <f>(I19*5)+(ROUNDUP(I19*0.25,0)*5)</f>
        <v>0</v>
      </c>
      <c r="L20" s="5"/>
    </row>
    <row r="21" spans="2:28" ht="15.4" customHeight="1" x14ac:dyDescent="0.25">
      <c r="B21" s="66" t="s">
        <v>272</v>
      </c>
      <c r="C21" s="67" t="s">
        <v>273</v>
      </c>
      <c r="D21" s="77" t="s">
        <v>612</v>
      </c>
      <c r="E21" s="77"/>
      <c r="F21" s="77"/>
      <c r="G21" s="77"/>
      <c r="H21" s="77"/>
      <c r="I21" s="65">
        <v>0</v>
      </c>
      <c r="J21" s="61" t="s">
        <v>273</v>
      </c>
      <c r="K21" s="61">
        <f>(I21*5)</f>
        <v>0</v>
      </c>
      <c r="L21" s="5"/>
    </row>
    <row r="22" spans="2:28" ht="15.4" customHeight="1" x14ac:dyDescent="0.25">
      <c r="B22" s="66" t="s">
        <v>272</v>
      </c>
      <c r="C22" s="67" t="s">
        <v>273</v>
      </c>
      <c r="D22" s="78" t="s">
        <v>275</v>
      </c>
      <c r="E22" s="79"/>
      <c r="F22" s="79"/>
      <c r="G22" s="79"/>
      <c r="H22" s="79"/>
      <c r="I22" s="79"/>
      <c r="J22" s="80"/>
      <c r="K22" s="61">
        <f>(I21*5)+(ROUNDUP(I21*0.25,0)*5)</f>
        <v>0</v>
      </c>
      <c r="L22" s="5"/>
    </row>
    <row r="23" spans="2:28" ht="26.25" customHeight="1" x14ac:dyDescent="0.25">
      <c r="B23" s="56"/>
      <c r="C23" s="54" t="str">
        <f>IF(B23&lt;&gt;"", VLOOKUP(B23,Descrição!$C$1:$G$114,5,0),"")</f>
        <v/>
      </c>
      <c r="D23" s="68" t="str">
        <f>IF(B23&lt;&gt;"",VLOOKUP(B23,Descrição!$C$1:$G$114,2,0),"")</f>
        <v/>
      </c>
      <c r="E23" s="68"/>
      <c r="F23" s="68"/>
      <c r="G23" s="68"/>
      <c r="H23" s="68"/>
      <c r="I23" s="55"/>
      <c r="J23" s="54" t="str">
        <f>IF(B23&lt;&gt;"", VLOOKUP(B23,Descrição!$C$1:$G$114,3,0),"")</f>
        <v/>
      </c>
      <c r="K23" s="54" t="str">
        <f>IF(B23&lt;&gt;"", IF(VLOOKUP(B23,Descrição!$C$1:$G$114,4,0),IF(I23*J23 &gt; VLOOKUP(B23,Descrição!$C$1:$G$114,4,0), VLOOKUP(B23,Descrição!$C$1:$G$114,4,0), I23*J23),I23*J23),"")</f>
        <v/>
      </c>
      <c r="L23" s="19"/>
      <c r="O23" s="59"/>
    </row>
    <row r="24" spans="2:28" ht="15" customHeight="1" x14ac:dyDescent="0.25">
      <c r="B24" s="56"/>
      <c r="C24" s="54" t="str">
        <f>IF(B24&lt;&gt;"", VLOOKUP(B24,Descrição!$C$1:$G$114,5,0),"")</f>
        <v/>
      </c>
      <c r="D24" s="68" t="str">
        <f>IF(B24&lt;&gt;"",VLOOKUP(B24,Descrição!$C$1:$G$114,2,0),"")</f>
        <v/>
      </c>
      <c r="E24" s="68"/>
      <c r="F24" s="68"/>
      <c r="G24" s="68"/>
      <c r="H24" s="68"/>
      <c r="I24" s="55"/>
      <c r="J24" s="54" t="str">
        <f>IF(B24&lt;&gt;"", VLOOKUP(B24,Descrição!$C$1:$G$114,3,0),"")</f>
        <v/>
      </c>
      <c r="K24" s="54" t="str">
        <f>IF(B24&lt;&gt;"", IF(VLOOKUP(B24,Descrição!$C$1:$G$114,4,0),IF(I24*J24 &gt; VLOOKUP(B24,Descrição!$C$1:$G$114,4,0), VLOOKUP(B24,Descrição!$C$1:$G$114,4,0), I24*J24),I24*J24),"")</f>
        <v/>
      </c>
      <c r="L24" s="19"/>
    </row>
    <row r="25" spans="2:28" ht="21" customHeight="1" x14ac:dyDescent="0.25">
      <c r="B25" s="56"/>
      <c r="C25" s="54" t="str">
        <f>IF(B25&lt;&gt;"", VLOOKUP(B25,Descrição!$C$1:$G$114,5,0),"")</f>
        <v/>
      </c>
      <c r="D25" s="68" t="str">
        <f>IF(B25&lt;&gt;"",VLOOKUP(B25,Descrição!$C$1:$G$114,2,0),"")</f>
        <v/>
      </c>
      <c r="E25" s="68"/>
      <c r="F25" s="68"/>
      <c r="G25" s="68"/>
      <c r="H25" s="68"/>
      <c r="I25" s="55"/>
      <c r="J25" s="54" t="str">
        <f>IF(B25&lt;&gt;"", VLOOKUP(B25,Descrição!$C$1:$G$114,3,0),"")</f>
        <v/>
      </c>
      <c r="K25" s="54" t="str">
        <f>IF(B25&lt;&gt;"", IF(VLOOKUP(B25,Descrição!$C$1:$G$114,4,0),IF(I25*J25 &gt; VLOOKUP(B25,Descrição!$C$1:$G$114,4,0), VLOOKUP(B25,Descrição!$C$1:$G$114,4,0), I25*J25),I25*J25),"")</f>
        <v/>
      </c>
      <c r="L25" s="19"/>
    </row>
    <row r="26" spans="2:28" ht="15" customHeight="1" x14ac:dyDescent="0.25">
      <c r="B26" s="56"/>
      <c r="C26" s="54" t="str">
        <f>IF(B26&lt;&gt;"", VLOOKUP(B26,Descrição!$C$1:$G$114,5,0),"")</f>
        <v/>
      </c>
      <c r="D26" s="68" t="str">
        <f>IF(B26&lt;&gt;"",VLOOKUP(B26,Descrição!$C$1:$G$114,2,0),"")</f>
        <v/>
      </c>
      <c r="E26" s="68"/>
      <c r="F26" s="68"/>
      <c r="G26" s="68"/>
      <c r="H26" s="68"/>
      <c r="I26" s="55"/>
      <c r="J26" s="54" t="str">
        <f>IF(B26&lt;&gt;"", VLOOKUP(B26,Descrição!$C$1:$G$114,3,0),"")</f>
        <v/>
      </c>
      <c r="K26" s="54" t="str">
        <f>IF(B26&lt;&gt;"", IF(VLOOKUP(B26,Descrição!$C$1:$G$114,4,0),IF(I26*J26 &gt; VLOOKUP(B26,Descrição!$C$1:$G$114,4,0), VLOOKUP(B26,Descrição!$C$1:$G$114,4,0), I26*J26),I26*J26),"")</f>
        <v/>
      </c>
      <c r="L26" s="19"/>
    </row>
    <row r="27" spans="2:28" ht="24" customHeight="1" x14ac:dyDescent="0.25">
      <c r="B27" s="56"/>
      <c r="C27" s="54" t="str">
        <f>IF(B27&lt;&gt;"", VLOOKUP(B27,Descrição!$C$1:$G$114,5,0),"")</f>
        <v/>
      </c>
      <c r="D27" s="68" t="str">
        <f>IF(B27&lt;&gt;"",VLOOKUP(B27,Descrição!$C$1:$G$114,2,0),"")</f>
        <v/>
      </c>
      <c r="E27" s="68"/>
      <c r="F27" s="68"/>
      <c r="G27" s="68"/>
      <c r="H27" s="68"/>
      <c r="I27" s="55"/>
      <c r="J27" s="54" t="str">
        <f>IF(B27&lt;&gt;"", VLOOKUP(B27,Descrição!$C$1:$G$114,3,0),"")</f>
        <v/>
      </c>
      <c r="K27" s="54" t="str">
        <f>IF(B27&lt;&gt;"", IF(VLOOKUP(B27,Descrição!$C$1:$G$114,4,0),IF(I27*J27 &gt; VLOOKUP(B27,Descrição!$C$1:$G$114,4,0), VLOOKUP(B27,Descrição!$C$1:$G$114,4,0), I27*J27),I27*J27),"")</f>
        <v/>
      </c>
      <c r="L27" s="19"/>
    </row>
    <row r="28" spans="2:28" ht="25.5" customHeight="1" x14ac:dyDescent="0.25">
      <c r="B28" s="56"/>
      <c r="C28" s="54" t="str">
        <f>IF(B28&lt;&gt;"", VLOOKUP(B28,Descrição!$C$1:$G$114,5,0),"")</f>
        <v/>
      </c>
      <c r="D28" s="68" t="str">
        <f>IF(B28&lt;&gt;"",VLOOKUP(B28,Descrição!$C$1:$G$114,2,0),"")</f>
        <v/>
      </c>
      <c r="E28" s="68"/>
      <c r="F28" s="68"/>
      <c r="G28" s="68"/>
      <c r="H28" s="68"/>
      <c r="I28" s="55"/>
      <c r="J28" s="54" t="str">
        <f>IF(B28&lt;&gt;"", VLOOKUP(B28,Descrição!$C$1:$G$114,3,0),"")</f>
        <v/>
      </c>
      <c r="K28" s="54" t="str">
        <f>IF(B28&lt;&gt;"", IF(VLOOKUP(B28,Descrição!$C$1:$G$114,4,0),IF(I28*J28 &gt; VLOOKUP(B28,Descrição!$C$1:$G$114,4,0), VLOOKUP(B28,Descrição!$C$1:$G$114,4,0), I28*J28),I28*J28),"")</f>
        <v/>
      </c>
      <c r="L28" s="19"/>
    </row>
    <row r="29" spans="2:28" ht="15.4" customHeight="1" x14ac:dyDescent="0.25">
      <c r="B29" s="56"/>
      <c r="C29" s="54" t="str">
        <f>IF(B29&lt;&gt;"", VLOOKUP(B29,Descrição!$C$1:$G$114,5,0),"")</f>
        <v/>
      </c>
      <c r="D29" s="68" t="str">
        <f>IF(B29&lt;&gt;"",VLOOKUP(B29,Descrição!$C$1:$G$114,2,0),"")</f>
        <v/>
      </c>
      <c r="E29" s="68"/>
      <c r="F29" s="68"/>
      <c r="G29" s="68"/>
      <c r="H29" s="68"/>
      <c r="I29" s="55"/>
      <c r="J29" s="54" t="str">
        <f>IF(B29&lt;&gt;"", VLOOKUP(B29,Descrição!$C$1:$G$114,3,0),"")</f>
        <v/>
      </c>
      <c r="K29" s="54" t="str">
        <f>IF(B29&lt;&gt;"", IF(VLOOKUP(B29,Descrição!$C$1:$G$114,4,0),IF(I29*J29 &gt; VLOOKUP(B29,Descrição!$C$1:$G$114,4,0), VLOOKUP(B29,Descrição!$C$1:$G$114,4,0), I29*J29),I29*J29),"")</f>
        <v/>
      </c>
      <c r="L29" s="19"/>
    </row>
    <row r="30" spans="2:28" ht="24" customHeight="1" x14ac:dyDescent="0.25">
      <c r="B30" s="56"/>
      <c r="C30" s="54" t="str">
        <f>IF(B30&lt;&gt;"", VLOOKUP(B30,Descrição!$C$1:$G$114,5,0),"")</f>
        <v/>
      </c>
      <c r="D30" s="68" t="str">
        <f>IF(B30&lt;&gt;"",VLOOKUP(B30,Descrição!$C$1:$G$114,2,0),"")</f>
        <v/>
      </c>
      <c r="E30" s="68"/>
      <c r="F30" s="68"/>
      <c r="G30" s="68"/>
      <c r="H30" s="68"/>
      <c r="I30" s="55"/>
      <c r="J30" s="54" t="str">
        <f>IF(B30&lt;&gt;"", VLOOKUP(B30,Descrição!$C$1:$G$114,3,0),"")</f>
        <v/>
      </c>
      <c r="K30" s="54" t="str">
        <f>IF(B30&lt;&gt;"", IF(VLOOKUP(B30,Descrição!$C$1:$G$114,4,0),IF(I30*J30 &gt; VLOOKUP(B30,Descrição!$C$1:$G$114,4,0), VLOOKUP(B30,Descrição!$C$1:$G$114,4,0), I30*J30),I30*J30),"")</f>
        <v/>
      </c>
      <c r="L30" s="19"/>
    </row>
    <row r="31" spans="2:28" ht="21.75" customHeight="1" x14ac:dyDescent="0.25">
      <c r="B31" s="56"/>
      <c r="C31" s="54" t="str">
        <f>IF(B31&lt;&gt;"", VLOOKUP(B31,Descrição!$C$1:$G$114,5,0),"")</f>
        <v/>
      </c>
      <c r="D31" s="68" t="str">
        <f>IF(B31&lt;&gt;"",VLOOKUP(B31,Descrição!$C$1:$G$114,2,0),"")</f>
        <v/>
      </c>
      <c r="E31" s="68"/>
      <c r="F31" s="68"/>
      <c r="G31" s="68"/>
      <c r="H31" s="68"/>
      <c r="I31" s="55"/>
      <c r="J31" s="54" t="str">
        <f>IF(B31&lt;&gt;"", VLOOKUP(B31,Descrição!$C$1:$G$114,3,0),"")</f>
        <v/>
      </c>
      <c r="K31" s="54" t="str">
        <f>IF(B31&lt;&gt;"", IF(VLOOKUP(B31,Descrição!$C$1:$G$114,4,0),IF(I31*J31 &gt; VLOOKUP(B31,Descrição!$C$1:$G$114,4,0), VLOOKUP(B31,Descrição!$C$1:$G$114,4,0), I31*J31),I31*J31),"")</f>
        <v/>
      </c>
      <c r="L31" s="19"/>
    </row>
    <row r="32" spans="2:28" ht="27.75" customHeight="1" x14ac:dyDescent="0.25">
      <c r="B32" s="56"/>
      <c r="C32" s="54" t="str">
        <f>IF(B32&lt;&gt;"", VLOOKUP(B32,Descrição!$C$1:$G$114,5,0),"")</f>
        <v/>
      </c>
      <c r="D32" s="68" t="str">
        <f>IF(B32&lt;&gt;"",VLOOKUP(B32,Descrição!$C$1:$G$114,2,0),"")</f>
        <v/>
      </c>
      <c r="E32" s="68"/>
      <c r="F32" s="68"/>
      <c r="G32" s="68"/>
      <c r="H32" s="68"/>
      <c r="I32" s="55"/>
      <c r="J32" s="54" t="str">
        <f>IF(B32&lt;&gt;"", VLOOKUP(B32,Descrição!$C$1:$G$114,3,0),"")</f>
        <v/>
      </c>
      <c r="K32" s="54" t="str">
        <f>IF(B32&lt;&gt;"", IF(VLOOKUP(B32,Descrição!$C$1:$G$114,4,0),IF(I32*J32 &gt; VLOOKUP(B32,Descrição!$C$1:$G$114,4,0), VLOOKUP(B32,Descrição!$C$1:$G$114,4,0), I32*J32),I32*J32),"")</f>
        <v/>
      </c>
      <c r="L32" s="19"/>
    </row>
    <row r="33" spans="2:12" ht="27.75" customHeight="1" x14ac:dyDescent="0.25">
      <c r="B33" s="56"/>
      <c r="C33" s="54" t="str">
        <f>IF(B33&lt;&gt;"", VLOOKUP(B33,Descrição!$C$1:$G$114,5,0),"")</f>
        <v/>
      </c>
      <c r="D33" s="68" t="str">
        <f>IF(B33&lt;&gt;"",VLOOKUP(B33,Descrição!$C$1:$G$114,2,0),"")</f>
        <v/>
      </c>
      <c r="E33" s="68"/>
      <c r="F33" s="68"/>
      <c r="G33" s="68"/>
      <c r="H33" s="68"/>
      <c r="I33" s="55"/>
      <c r="J33" s="54" t="str">
        <f>IF(B33&lt;&gt;"", VLOOKUP(B33,Descrição!$C$1:$G$114,3,0),"")</f>
        <v/>
      </c>
      <c r="K33" s="54" t="str">
        <f>IF(B33&lt;&gt;"", IF(VLOOKUP(B33,Descrição!$C$1:$G$114,4,0),IF(I33*J33 &gt; VLOOKUP(B33,Descrição!$C$1:$G$114,4,0), VLOOKUP(B33,Descrição!$C$1:$G$114,4,0), I33*J33),I33*J33),"")</f>
        <v/>
      </c>
      <c r="L33" s="19"/>
    </row>
    <row r="34" spans="2:12" ht="15.4" customHeight="1" x14ac:dyDescent="0.25">
      <c r="B34" s="56"/>
      <c r="C34" s="54" t="str">
        <f>IF(B34&lt;&gt;"", VLOOKUP(B34,Descrição!$C$1:$G$114,5,0),"")</f>
        <v/>
      </c>
      <c r="D34" s="68" t="str">
        <f>IF(B34&lt;&gt;"",VLOOKUP(B34,Descrição!$C$1:$G$114,2,0),"")</f>
        <v/>
      </c>
      <c r="E34" s="68"/>
      <c r="F34" s="68"/>
      <c r="G34" s="68"/>
      <c r="H34" s="68"/>
      <c r="I34" s="55"/>
      <c r="J34" s="54" t="str">
        <f>IF(B34&lt;&gt;"", VLOOKUP(B34,Descrição!$C$1:$G$114,3,0),"")</f>
        <v/>
      </c>
      <c r="K34" s="54" t="str">
        <f>IF(B34&lt;&gt;"", IF(VLOOKUP(B34,Descrição!$C$1:$G$114,4,0),IF(I34*J34 &gt; VLOOKUP(B34,Descrição!$C$1:$G$114,4,0), VLOOKUP(B34,Descrição!$C$1:$G$114,4,0), I34*J34),I34*J34),"")</f>
        <v/>
      </c>
      <c r="L34" s="19"/>
    </row>
    <row r="35" spans="2:12" ht="15.4" customHeight="1" x14ac:dyDescent="0.25">
      <c r="B35" s="56"/>
      <c r="C35" s="54" t="str">
        <f>IF(B35&lt;&gt;"", VLOOKUP(B35,Descrição!$C$1:$G$114,5,0),"")</f>
        <v/>
      </c>
      <c r="D35" s="68" t="str">
        <f>IF(B35&lt;&gt;"",VLOOKUP(B35,Descrição!$C$1:$G$114,2,0),"")</f>
        <v/>
      </c>
      <c r="E35" s="68"/>
      <c r="F35" s="68"/>
      <c r="G35" s="68"/>
      <c r="H35" s="68"/>
      <c r="I35" s="55"/>
      <c r="J35" s="54" t="str">
        <f>IF(B35&lt;&gt;"", VLOOKUP(B35,Descrição!$C$1:$G$114,3,0),"")</f>
        <v/>
      </c>
      <c r="K35" s="54" t="str">
        <f>IF(B35&lt;&gt;"", IF(VLOOKUP(B35,Descrição!$C$1:$G$114,4,0),IF(I35*J35 &gt; VLOOKUP(B35,Descrição!$C$1:$G$114,4,0), VLOOKUP(B35,Descrição!$C$1:$G$114,4,0), I35*J35),I35*J35),"")</f>
        <v/>
      </c>
      <c r="L35" s="19"/>
    </row>
    <row r="36" spans="2:12" ht="15.4" customHeight="1" x14ac:dyDescent="0.25">
      <c r="B36" s="56"/>
      <c r="C36" s="54" t="str">
        <f>IF(B36&lt;&gt;"", VLOOKUP(B36,Descrição!$C$1:$G$114,5,0),"")</f>
        <v/>
      </c>
      <c r="D36" s="68" t="str">
        <f>IF(B36&lt;&gt;"",VLOOKUP(B36,Descrição!$C$1:$G$114,2,0),"")</f>
        <v/>
      </c>
      <c r="E36" s="68"/>
      <c r="F36" s="68"/>
      <c r="G36" s="68"/>
      <c r="H36" s="68"/>
      <c r="I36" s="55"/>
      <c r="J36" s="54" t="str">
        <f>IF(B36&lt;&gt;"", VLOOKUP(B36,Descrição!$C$1:$G$114,3,0),"")</f>
        <v/>
      </c>
      <c r="K36" s="54" t="str">
        <f>IF(B36&lt;&gt;"", IF(VLOOKUP(B36,Descrição!$C$1:$G$114,4,0),IF(I36*J36 &gt; VLOOKUP(B36,Descrição!$C$1:$G$114,4,0), VLOOKUP(B36,Descrição!$C$1:$G$114,4,0), I36*J36),I36*J36),"")</f>
        <v/>
      </c>
      <c r="L36" s="19"/>
    </row>
    <row r="37" spans="2:12" ht="15.4" customHeight="1" x14ac:dyDescent="0.25">
      <c r="B37" s="56"/>
      <c r="C37" s="54" t="str">
        <f>IF(B37&lt;&gt;"", VLOOKUP(B37,Descrição!$C$1:$G$114,5,0),"")</f>
        <v/>
      </c>
      <c r="D37" s="68" t="str">
        <f>IF(B37&lt;&gt;"",VLOOKUP(B37,Descrição!$C$1:$G$114,2,0),"")</f>
        <v/>
      </c>
      <c r="E37" s="68"/>
      <c r="F37" s="68"/>
      <c r="G37" s="68"/>
      <c r="H37" s="68"/>
      <c r="I37" s="55"/>
      <c r="J37" s="54" t="str">
        <f>IF(B37&lt;&gt;"", VLOOKUP(B37,Descrição!$C$1:$G$114,3,0),"")</f>
        <v/>
      </c>
      <c r="K37" s="54" t="str">
        <f>IF(B37&lt;&gt;"", IF(VLOOKUP(B37,Descrição!$C$1:$G$114,4,0),IF(I37*J37 &gt; VLOOKUP(B37,Descrição!$C$1:$G$114,4,0), VLOOKUP(B37,Descrição!$C$1:$G$114,4,0), I37*J37),I37*J37),"")</f>
        <v/>
      </c>
      <c r="L37" s="19"/>
    </row>
    <row r="38" spans="2:12" ht="15.4" customHeight="1" x14ac:dyDescent="0.25">
      <c r="B38" s="56"/>
      <c r="C38" s="54" t="str">
        <f>IF(B38&lt;&gt;"", VLOOKUP(B38,Descrição!$C$1:$G$114,5,0),"")</f>
        <v/>
      </c>
      <c r="D38" s="68" t="str">
        <f>IF(B38&lt;&gt;"",VLOOKUP(B38,Descrição!$C$1:$G$114,2,0),"")</f>
        <v/>
      </c>
      <c r="E38" s="68"/>
      <c r="F38" s="68"/>
      <c r="G38" s="68"/>
      <c r="H38" s="68"/>
      <c r="I38" s="55"/>
      <c r="J38" s="54" t="str">
        <f>IF(B38&lt;&gt;"", VLOOKUP(B38,Descrição!$C$1:$G$114,3,0),"")</f>
        <v/>
      </c>
      <c r="K38" s="54" t="str">
        <f>IF(B38&lt;&gt;"", IF(VLOOKUP(B38,Descrição!$C$1:$G$114,4,0),IF(I38*J38 &gt; VLOOKUP(B38,Descrição!$C$1:$G$114,4,0), VLOOKUP(B38,Descrição!$C$1:$G$114,4,0), I38*J38),I38*J38),"")</f>
        <v/>
      </c>
      <c r="L38" s="19"/>
    </row>
    <row r="39" spans="2:12" ht="15.4" customHeight="1" x14ac:dyDescent="0.25">
      <c r="B39" s="56"/>
      <c r="C39" s="54" t="str">
        <f>IF(B39&lt;&gt;"", VLOOKUP(B39,Descrição!$C$1:$G$114,5,0),"")</f>
        <v/>
      </c>
      <c r="D39" s="68" t="str">
        <f>IF(B39&lt;&gt;"",VLOOKUP(B39,Descrição!$C$1:$G$114,2,0),"")</f>
        <v/>
      </c>
      <c r="E39" s="68"/>
      <c r="F39" s="68"/>
      <c r="G39" s="68"/>
      <c r="H39" s="68"/>
      <c r="I39" s="55"/>
      <c r="J39" s="54" t="str">
        <f>IF(B39&lt;&gt;"", VLOOKUP(B39,Descrição!$C$1:$G$114,3,0),"")</f>
        <v/>
      </c>
      <c r="K39" s="54" t="str">
        <f>IF(B39&lt;&gt;"", IF(VLOOKUP(B39,Descrição!$C$1:$G$114,4,0),IF(I39*J39 &gt; VLOOKUP(B39,Descrição!$C$1:$G$114,4,0), VLOOKUP(B39,Descrição!$C$1:$G$114,4,0), I39*J39),I39*J39),"")</f>
        <v/>
      </c>
      <c r="L39" s="19"/>
    </row>
    <row r="40" spans="2:12" ht="15.4" customHeight="1" x14ac:dyDescent="0.25">
      <c r="B40" s="56"/>
      <c r="C40" s="54" t="str">
        <f>IF(B40&lt;&gt;"", VLOOKUP(B40,Descrição!$C$1:$G$114,5,0),"")</f>
        <v/>
      </c>
      <c r="D40" s="68" t="str">
        <f>IF(B40&lt;&gt;"",VLOOKUP(B40,Descrição!$C$1:$G$114,2,0),"")</f>
        <v/>
      </c>
      <c r="E40" s="68"/>
      <c r="F40" s="68"/>
      <c r="G40" s="68"/>
      <c r="H40" s="68"/>
      <c r="I40" s="55"/>
      <c r="J40" s="54" t="str">
        <f>IF(B40&lt;&gt;"", VLOOKUP(B40,Descrição!$C$1:$G$114,3,0),"")</f>
        <v/>
      </c>
      <c r="K40" s="54" t="str">
        <f>IF(B40&lt;&gt;"", IF(VLOOKUP(B40,Descrição!$C$1:$G$114,4,0),IF(I40*J40 &gt; VLOOKUP(B40,Descrição!$C$1:$G$114,4,0), VLOOKUP(B40,Descrição!$C$1:$G$114,4,0), I40*J40),I40*J40),"")</f>
        <v/>
      </c>
      <c r="L40" s="19"/>
    </row>
    <row r="41" spans="2:12" ht="15.4" customHeight="1" x14ac:dyDescent="0.25">
      <c r="B41" s="56"/>
      <c r="C41" s="54" t="str">
        <f>IF(B41&lt;&gt;"", VLOOKUP(B41,Descrição!$C$1:$G$114,5,0),"")</f>
        <v/>
      </c>
      <c r="D41" s="68" t="str">
        <f>IF(B41&lt;&gt;"",VLOOKUP(B41,Descrição!$C$1:$G$114,2,0),"")</f>
        <v/>
      </c>
      <c r="E41" s="68"/>
      <c r="F41" s="68"/>
      <c r="G41" s="68"/>
      <c r="H41" s="68"/>
      <c r="I41" s="55"/>
      <c r="J41" s="54" t="str">
        <f>IF(B41&lt;&gt;"", VLOOKUP(B41,Descrição!$C$1:$G$114,3,0),"")</f>
        <v/>
      </c>
      <c r="K41" s="54" t="str">
        <f>IF(B41&lt;&gt;"", IF(VLOOKUP(B41,Descrição!$C$1:$G$114,4,0),IF(I41*J41 &gt; VLOOKUP(B41,Descrição!$C$1:$G$114,4,0), VLOOKUP(B41,Descrição!$C$1:$G$114,4,0), I41*J41),I41*J41),"")</f>
        <v/>
      </c>
      <c r="L41" s="19"/>
    </row>
    <row r="42" spans="2:12" ht="15.4" customHeight="1" x14ac:dyDescent="0.25">
      <c r="B42" s="56"/>
      <c r="C42" s="54" t="str">
        <f>IF(B42&lt;&gt;"", VLOOKUP(B42,Descrição!$C$1:$G$114,5,0),"")</f>
        <v/>
      </c>
      <c r="D42" s="68" t="str">
        <f>IF(B42&lt;&gt;"",VLOOKUP(B42,Descrição!$C$1:$G$114,2,0),"")</f>
        <v/>
      </c>
      <c r="E42" s="68"/>
      <c r="F42" s="68"/>
      <c r="G42" s="68"/>
      <c r="H42" s="68"/>
      <c r="I42" s="55"/>
      <c r="J42" s="54" t="str">
        <f>IF(B42&lt;&gt;"", VLOOKUP(B42,Descrição!$C$1:$G$114,3,0),"")</f>
        <v/>
      </c>
      <c r="K42" s="54" t="str">
        <f>IF(B42&lt;&gt;"", IF(VLOOKUP(B42,Descrição!$C$1:$G$114,4,0),IF(I42*J42 &gt; VLOOKUP(B42,Descrição!$C$1:$G$114,4,0), VLOOKUP(B42,Descrição!$C$1:$G$114,4,0), I42*J42),I42*J42),"")</f>
        <v/>
      </c>
      <c r="L42" s="19"/>
    </row>
    <row r="43" spans="2:12" ht="15.4" customHeight="1" x14ac:dyDescent="0.25">
      <c r="B43" s="56"/>
      <c r="C43" s="54" t="str">
        <f>IF(B43&lt;&gt;"", VLOOKUP(B43,Descrição!$C$1:$G$114,5,0),"")</f>
        <v/>
      </c>
      <c r="D43" s="68" t="str">
        <f>IF(B43&lt;&gt;"",VLOOKUP(B43,Descrição!$C$1:$G$114,2,0),"")</f>
        <v/>
      </c>
      <c r="E43" s="68"/>
      <c r="F43" s="68"/>
      <c r="G43" s="68"/>
      <c r="H43" s="68"/>
      <c r="I43" s="55"/>
      <c r="J43" s="54" t="str">
        <f>IF(B43&lt;&gt;"", VLOOKUP(B43,Descrição!$C$1:$G$114,3,0),"")</f>
        <v/>
      </c>
      <c r="K43" s="54" t="str">
        <f>IF(B43&lt;&gt;"", IF(VLOOKUP(B43,Descrição!$C$1:$G$114,4,0),IF(I43*J43 &gt; VLOOKUP(B43,Descrição!$C$1:$G$114,4,0), VLOOKUP(B43,Descrição!$C$1:$G$114,4,0), I43*J43),I43*J43),"")</f>
        <v/>
      </c>
      <c r="L43" s="19"/>
    </row>
    <row r="44" spans="2:12" ht="15.4" customHeight="1" x14ac:dyDescent="0.25">
      <c r="B44" s="56"/>
      <c r="C44" s="54" t="str">
        <f>IF(B44&lt;&gt;"", VLOOKUP(B44,Descrição!$C$1:$G$114,5,0),"")</f>
        <v/>
      </c>
      <c r="D44" s="68" t="str">
        <f>IF(B44&lt;&gt;"",VLOOKUP(B44,Descrição!$C$1:$G$114,2,0),"")</f>
        <v/>
      </c>
      <c r="E44" s="68"/>
      <c r="F44" s="68"/>
      <c r="G44" s="68"/>
      <c r="H44" s="68"/>
      <c r="I44" s="55"/>
      <c r="J44" s="54" t="str">
        <f>IF(B44&lt;&gt;"", VLOOKUP(B44,Descrição!$C$1:$G$114,3,0),"")</f>
        <v/>
      </c>
      <c r="K44" s="54" t="str">
        <f>IF(B44&lt;&gt;"", IF(VLOOKUP(B44,Descrição!$C$1:$G$114,4,0),IF(I44*J44 &gt; VLOOKUP(B44,Descrição!$C$1:$G$114,4,0), VLOOKUP(B44,Descrição!$C$1:$G$114,4,0), I44*J44),I44*J44),"")</f>
        <v/>
      </c>
      <c r="L44" s="19"/>
    </row>
    <row r="45" spans="2:12" ht="15.4" customHeight="1" x14ac:dyDescent="0.25">
      <c r="B45" s="56"/>
      <c r="C45" s="54" t="str">
        <f>IF(B45&lt;&gt;"", VLOOKUP(B45,Descrição!$C$1:$G$114,5,0),"")</f>
        <v/>
      </c>
      <c r="D45" s="68" t="str">
        <f>IF(B45&lt;&gt;"",VLOOKUP(B45,Descrição!$C$1:$G$114,2,0),"")</f>
        <v/>
      </c>
      <c r="E45" s="68"/>
      <c r="F45" s="68"/>
      <c r="G45" s="68"/>
      <c r="H45" s="68"/>
      <c r="I45" s="55"/>
      <c r="J45" s="54" t="str">
        <f>IF(B45&lt;&gt;"", VLOOKUP(B45,Descrição!$C$1:$G$114,3,0),"")</f>
        <v/>
      </c>
      <c r="K45" s="54" t="str">
        <f>IF(B45&lt;&gt;"", IF(VLOOKUP(B45,Descrição!$C$1:$G$114,4,0),IF(I45*J45 &gt; VLOOKUP(B45,Descrição!$C$1:$G$114,4,0), VLOOKUP(B45,Descrição!$C$1:$G$114,4,0), I45*J45),I45*J45),"")</f>
        <v/>
      </c>
      <c r="L45" s="19"/>
    </row>
    <row r="46" spans="2:12" ht="15.4" customHeight="1" x14ac:dyDescent="0.25">
      <c r="B46" s="56"/>
      <c r="C46" s="54" t="str">
        <f>IF(B46&lt;&gt;"", VLOOKUP(B46,Descrição!$C$1:$G$114,5,0),"")</f>
        <v/>
      </c>
      <c r="D46" s="68" t="str">
        <f>IF(B46&lt;&gt;"",VLOOKUP(B46,Descrição!$C$1:$G$114,2,0),"")</f>
        <v/>
      </c>
      <c r="E46" s="68"/>
      <c r="F46" s="68"/>
      <c r="G46" s="68"/>
      <c r="H46" s="68"/>
      <c r="I46" s="55"/>
      <c r="J46" s="54" t="str">
        <f>IF(B46&lt;&gt;"", VLOOKUP(B46,Descrição!$C$1:$G$114,3,0),"")</f>
        <v/>
      </c>
      <c r="K46" s="54" t="str">
        <f>IF(B46&lt;&gt;"", IF(VLOOKUP(B46,Descrição!$C$1:$G$114,4,0),IF(I46*J46 &gt; VLOOKUP(B46,Descrição!$C$1:$G$114,4,0), VLOOKUP(B46,Descrição!$C$1:$G$114,4,0), I46*J46),I46*J46),"")</f>
        <v/>
      </c>
      <c r="L46" s="19"/>
    </row>
    <row r="47" spans="2:12" ht="15.4" customHeight="1" x14ac:dyDescent="0.25">
      <c r="B47" s="56"/>
      <c r="C47" s="54" t="str">
        <f>IF(B47&lt;&gt;"", VLOOKUP(B47,Descrição!$C$1:$G$114,5,0),"")</f>
        <v/>
      </c>
      <c r="D47" s="68" t="str">
        <f>IF(B47&lt;&gt;"",VLOOKUP(B47,Descrição!$C$1:$G$114,2,0),"")</f>
        <v/>
      </c>
      <c r="E47" s="68"/>
      <c r="F47" s="68"/>
      <c r="G47" s="68"/>
      <c r="H47" s="68"/>
      <c r="I47" s="55"/>
      <c r="J47" s="54" t="str">
        <f>IF(B47&lt;&gt;"", VLOOKUP(B47,Descrição!$C$1:$G$114,3,0),"")</f>
        <v/>
      </c>
      <c r="K47" s="54" t="str">
        <f>IF(B47&lt;&gt;"", IF(VLOOKUP(B47,Descrição!$C$1:$G$114,4,0),IF(I47*J47 &gt; VLOOKUP(B47,Descrição!$C$1:$G$114,4,0), VLOOKUP(B47,Descrição!$C$1:$G$114,4,0), I47*J47),I47*J47),"")</f>
        <v/>
      </c>
      <c r="L47" s="19"/>
    </row>
    <row r="48" spans="2:12" ht="15.4" customHeight="1" x14ac:dyDescent="0.25">
      <c r="B48" s="56"/>
      <c r="C48" s="54" t="str">
        <f>IF(B48&lt;&gt;"", VLOOKUP(B48,Descrição!$C$1:$G$114,5,0),"")</f>
        <v/>
      </c>
      <c r="D48" s="68" t="str">
        <f>IF(B48&lt;&gt;"",VLOOKUP(B48,Descrição!$C$1:$G$114,2,0),"")</f>
        <v/>
      </c>
      <c r="E48" s="68"/>
      <c r="F48" s="68"/>
      <c r="G48" s="68"/>
      <c r="H48" s="68"/>
      <c r="I48" s="55"/>
      <c r="J48" s="54" t="str">
        <f>IF(B48&lt;&gt;"", VLOOKUP(B48,Descrição!$C$1:$G$114,3,0),"")</f>
        <v/>
      </c>
      <c r="K48" s="54" t="str">
        <f>IF(B48&lt;&gt;"", IF(VLOOKUP(B48,Descrição!$C$1:$G$114,4,0),IF(I48*J48 &gt; VLOOKUP(B48,Descrição!$C$1:$G$114,4,0), VLOOKUP(B48,Descrição!$C$1:$G$114,4,0), I48*J48),I48*J48),"")</f>
        <v/>
      </c>
      <c r="L48" s="19"/>
    </row>
    <row r="49" spans="2:12" ht="15.4" customHeight="1" x14ac:dyDescent="0.25">
      <c r="B49" s="56"/>
      <c r="C49" s="54" t="str">
        <f>IF(B49&lt;&gt;"", VLOOKUP(B49,Descrição!$C$1:$G$114,5,0),"")</f>
        <v/>
      </c>
      <c r="D49" s="68" t="str">
        <f>IF(B49&lt;&gt;"",VLOOKUP(B49,Descrição!$C$1:$G$114,2,0),"")</f>
        <v/>
      </c>
      <c r="E49" s="68"/>
      <c r="F49" s="68"/>
      <c r="G49" s="68"/>
      <c r="H49" s="68"/>
      <c r="I49" s="55"/>
      <c r="J49" s="54" t="str">
        <f>IF(B49&lt;&gt;"", VLOOKUP(B49,Descrição!$C$1:$G$114,3,0),"")</f>
        <v/>
      </c>
      <c r="K49" s="54" t="str">
        <f>IF(B49&lt;&gt;"", IF(VLOOKUP(B49,Descrição!$C$1:$G$114,4,0),IF(I49*J49 &gt; VLOOKUP(B49,Descrição!$C$1:$G$114,4,0), VLOOKUP(B49,Descrição!$C$1:$G$114,4,0), I49*J49),I49*J49),"")</f>
        <v/>
      </c>
      <c r="L49" s="19"/>
    </row>
    <row r="50" spans="2:12" ht="15.4" customHeight="1" x14ac:dyDescent="0.25">
      <c r="B50" s="56"/>
      <c r="C50" s="54" t="str">
        <f>IF(B50&lt;&gt;"", VLOOKUP(B50,Descrição!$C$1:$G$114,5,0),"")</f>
        <v/>
      </c>
      <c r="D50" s="68" t="str">
        <f>IF(B50&lt;&gt;"",VLOOKUP(B50,Descrição!$C$1:$G$114,2,0),"")</f>
        <v/>
      </c>
      <c r="E50" s="68"/>
      <c r="F50" s="68"/>
      <c r="G50" s="68"/>
      <c r="H50" s="68"/>
      <c r="I50" s="55"/>
      <c r="J50" s="54" t="str">
        <f>IF(B50&lt;&gt;"", VLOOKUP(B50,Descrição!$C$1:$G$114,3,0),"")</f>
        <v/>
      </c>
      <c r="K50" s="54" t="str">
        <f>IF(B50&lt;&gt;"", IF(VLOOKUP(B50,Descrição!$C$1:$G$114,4,0),IF(I50*J50 &gt; VLOOKUP(B50,Descrição!$C$1:$G$114,4,0), VLOOKUP(B50,Descrição!$C$1:$G$114,4,0), I50*J50),I50*J50),"")</f>
        <v/>
      </c>
      <c r="L50" s="19"/>
    </row>
    <row r="51" spans="2:12" ht="15.4" customHeight="1" x14ac:dyDescent="0.25">
      <c r="B51" s="56"/>
      <c r="C51" s="54" t="str">
        <f>IF(B51&lt;&gt;"", VLOOKUP(B51,Descrição!$C$1:$G$114,5,0),"")</f>
        <v/>
      </c>
      <c r="D51" s="68" t="str">
        <f>IF(B51&lt;&gt;"",VLOOKUP(B51,Descrição!$C$1:$G$114,2,0),"")</f>
        <v/>
      </c>
      <c r="E51" s="68"/>
      <c r="F51" s="68"/>
      <c r="G51" s="68"/>
      <c r="H51" s="68"/>
      <c r="I51" s="55"/>
      <c r="J51" s="54" t="str">
        <f>IF(B51&lt;&gt;"", VLOOKUP(B51,Descrição!$C$1:$G$114,3,0),"")</f>
        <v/>
      </c>
      <c r="K51" s="54" t="str">
        <f>IF(B51&lt;&gt;"", IF(VLOOKUP(B51,Descrição!$C$1:$G$114,4,0),IF(I51*J51 &gt; VLOOKUP(B51,Descrição!$C$1:$G$114,4,0), VLOOKUP(B51,Descrição!$C$1:$G$114,4,0), I51*J51),I51*J51),"")</f>
        <v/>
      </c>
      <c r="L51" s="19"/>
    </row>
    <row r="52" spans="2:12" ht="15.4" customHeight="1" x14ac:dyDescent="0.25">
      <c r="B52" s="56"/>
      <c r="C52" s="54" t="str">
        <f>IF(B52&lt;&gt;"", VLOOKUP(B52,Descrição!$C$1:$G$114,5,0),"")</f>
        <v/>
      </c>
      <c r="D52" s="68" t="str">
        <f>IF(B52&lt;&gt;"",VLOOKUP(B52,Descrição!$C$1:$G$114,2,0),"")</f>
        <v/>
      </c>
      <c r="E52" s="68"/>
      <c r="F52" s="68"/>
      <c r="G52" s="68"/>
      <c r="H52" s="68"/>
      <c r="I52" s="55"/>
      <c r="J52" s="54" t="str">
        <f>IF(B52&lt;&gt;"", VLOOKUP(B52,Descrição!$C$1:$G$114,3,0),"")</f>
        <v/>
      </c>
      <c r="K52" s="54" t="str">
        <f>IF(B52&lt;&gt;"", IF(VLOOKUP(B52,Descrição!$C$1:$G$114,4,0),IF(I52*J52 &gt; VLOOKUP(B52,Descrição!$C$1:$G$114,4,0), VLOOKUP(B52,Descrição!$C$1:$G$114,4,0), I52*J52),I52*J52),"")</f>
        <v/>
      </c>
      <c r="L52" s="19"/>
    </row>
    <row r="53" spans="2:12" ht="15.4" customHeight="1" x14ac:dyDescent="0.25">
      <c r="B53" s="56"/>
      <c r="C53" s="54" t="str">
        <f>IF(B53&lt;&gt;"", VLOOKUP(B53,Descrição!$C$1:$G$114,5,0),"")</f>
        <v/>
      </c>
      <c r="D53" s="68" t="str">
        <f>IF(B53&lt;&gt;"",VLOOKUP(B53,Descrição!$C$1:$G$114,2,0),"")</f>
        <v/>
      </c>
      <c r="E53" s="68"/>
      <c r="F53" s="68"/>
      <c r="G53" s="68"/>
      <c r="H53" s="68"/>
      <c r="I53" s="55"/>
      <c r="J53" s="54" t="str">
        <f>IF(B53&lt;&gt;"", VLOOKUP(B53,Descrição!$C$1:$G$114,3,0),"")</f>
        <v/>
      </c>
      <c r="K53" s="54" t="str">
        <f>IF(B53&lt;&gt;"", IF(VLOOKUP(B53,Descrição!$C$1:$G$114,4,0),IF(I53*J53 &gt; VLOOKUP(B53,Descrição!$C$1:$G$114,4,0), VLOOKUP(B53,Descrição!$C$1:$G$114,4,0), I53*J53),I53*J53),"")</f>
        <v/>
      </c>
      <c r="L53" s="19"/>
    </row>
    <row r="54" spans="2:12" ht="15.4" customHeight="1" x14ac:dyDescent="0.25">
      <c r="B54" s="56"/>
      <c r="C54" s="54" t="str">
        <f>IF(B54&lt;&gt;"", VLOOKUP(B54,Descrição!$C$1:$G$114,5,0),"")</f>
        <v/>
      </c>
      <c r="D54" s="68" t="str">
        <f>IF(B54&lt;&gt;"",VLOOKUP(B54,Descrição!$C$1:$G$114,2,0),"")</f>
        <v/>
      </c>
      <c r="E54" s="68"/>
      <c r="F54" s="68"/>
      <c r="G54" s="68"/>
      <c r="H54" s="68"/>
      <c r="I54" s="55"/>
      <c r="J54" s="54" t="str">
        <f>IF(B54&lt;&gt;"", VLOOKUP(B54,Descrição!$C$1:$G$114,3,0),"")</f>
        <v/>
      </c>
      <c r="K54" s="54" t="str">
        <f>IF(B54&lt;&gt;"", IF(VLOOKUP(B54,Descrição!$C$1:$G$114,4,0),IF(I54*J54 &gt; VLOOKUP(B54,Descrição!$C$1:$G$114,4,0), VLOOKUP(B54,Descrição!$C$1:$G$114,4,0), I54*J54),I54*J54),"")</f>
        <v/>
      </c>
      <c r="L54" s="19"/>
    </row>
    <row r="55" spans="2:12" ht="15.4" customHeight="1" x14ac:dyDescent="0.25">
      <c r="B55" s="56"/>
      <c r="C55" s="54" t="str">
        <f>IF(B55&lt;&gt;"", VLOOKUP(B55,Descrição!$C$1:$G$114,5,0),"")</f>
        <v/>
      </c>
      <c r="D55" s="68" t="str">
        <f>IF(B55&lt;&gt;"",VLOOKUP(B55,Descrição!$C$1:$G$114,2,0),"")</f>
        <v/>
      </c>
      <c r="E55" s="68"/>
      <c r="F55" s="68"/>
      <c r="G55" s="68"/>
      <c r="H55" s="68"/>
      <c r="I55" s="55"/>
      <c r="J55" s="54" t="str">
        <f>IF(B55&lt;&gt;"", VLOOKUP(B55,Descrição!$C$1:$G$114,3,0),"")</f>
        <v/>
      </c>
      <c r="K55" s="54" t="str">
        <f>IF(B55&lt;&gt;"", IF(VLOOKUP(B55,Descrição!$C$1:$G$114,4,0),IF(I55*J55 &gt; VLOOKUP(B55,Descrição!$C$1:$G$114,4,0), VLOOKUP(B55,Descrição!$C$1:$G$114,4,0), I55*J55),I55*J55),"")</f>
        <v/>
      </c>
      <c r="L55" s="19"/>
    </row>
    <row r="56" spans="2:12" ht="15.4" customHeight="1" x14ac:dyDescent="0.25">
      <c r="B56" s="56"/>
      <c r="C56" s="54" t="str">
        <f>IF(B56&lt;&gt;"", VLOOKUP(B56,Descrição!$C$1:$G$114,5,0),"")</f>
        <v/>
      </c>
      <c r="D56" s="68" t="str">
        <f>IF(B56&lt;&gt;"",VLOOKUP(B56,Descrição!$C$1:$G$114,2,0),"")</f>
        <v/>
      </c>
      <c r="E56" s="68"/>
      <c r="F56" s="68"/>
      <c r="G56" s="68"/>
      <c r="H56" s="68"/>
      <c r="I56" s="55"/>
      <c r="J56" s="54" t="str">
        <f>IF(B56&lt;&gt;"", VLOOKUP(B56,Descrição!$C$1:$G$114,3,0),"")</f>
        <v/>
      </c>
      <c r="K56" s="54" t="str">
        <f>IF(B56&lt;&gt;"", IF(VLOOKUP(B56,Descrição!$C$1:$G$114,4,0),IF(I56*J56 &gt; VLOOKUP(B56,Descrição!$C$1:$G$114,4,0), VLOOKUP(B56,Descrição!$C$1:$G$114,4,0), I56*J56),I56*J56),"")</f>
        <v/>
      </c>
      <c r="L56" s="19"/>
    </row>
    <row r="57" spans="2:12" ht="15.4" customHeight="1" x14ac:dyDescent="0.25">
      <c r="B57" s="56"/>
      <c r="C57" s="54" t="str">
        <f>IF(B57&lt;&gt;"", VLOOKUP(B57,Descrição!$C$1:$G$114,5,0),"")</f>
        <v/>
      </c>
      <c r="D57" s="68" t="str">
        <f>IF(B57&lt;&gt;"",VLOOKUP(B57,Descrição!$C$1:$G$114,2,0),"")</f>
        <v/>
      </c>
      <c r="E57" s="68"/>
      <c r="F57" s="68"/>
      <c r="G57" s="68"/>
      <c r="H57" s="68"/>
      <c r="I57" s="55"/>
      <c r="J57" s="54" t="str">
        <f>IF(B57&lt;&gt;"", VLOOKUP(B57,Descrição!$C$1:$G$114,3,0),"")</f>
        <v/>
      </c>
      <c r="K57" s="54" t="str">
        <f>IF(B57&lt;&gt;"", IF(VLOOKUP(B57,Descrição!$C$1:$G$114,4,0),IF(I57*J57 &gt; VLOOKUP(B57,Descrição!$C$1:$G$114,4,0), VLOOKUP(B57,Descrição!$C$1:$G$114,4,0), I57*J57),I57*J57),"")</f>
        <v/>
      </c>
      <c r="L57" s="19"/>
    </row>
    <row r="58" spans="2:12" ht="15.4" customHeight="1" x14ac:dyDescent="0.25">
      <c r="B58" s="56"/>
      <c r="C58" s="54" t="str">
        <f>IF(B58&lt;&gt;"", VLOOKUP(B58,Descrição!$C$1:$G$114,5,0),"")</f>
        <v/>
      </c>
      <c r="D58" s="68" t="str">
        <f>IF(B58&lt;&gt;"",VLOOKUP(B58,Descrição!$C$1:$G$114,2,0),"")</f>
        <v/>
      </c>
      <c r="E58" s="68"/>
      <c r="F58" s="68"/>
      <c r="G58" s="68"/>
      <c r="H58" s="68"/>
      <c r="I58" s="55"/>
      <c r="J58" s="54" t="str">
        <f>IF(B58&lt;&gt;"", VLOOKUP(B58,Descrição!$C$1:$G$114,3,0),"")</f>
        <v/>
      </c>
      <c r="K58" s="54" t="str">
        <f>IF(B58&lt;&gt;"", IF(VLOOKUP(B58,Descrição!$C$1:$G$114,4,0),IF(I58*J58 &gt; VLOOKUP(B58,Descrição!$C$1:$G$114,4,0), VLOOKUP(B58,Descrição!$C$1:$G$114,4,0), I58*J58),I58*J58),"")</f>
        <v/>
      </c>
      <c r="L58" s="19"/>
    </row>
    <row r="59" spans="2:12" ht="15.4" customHeight="1" x14ac:dyDescent="0.25">
      <c r="B59" s="56"/>
      <c r="C59" s="54" t="str">
        <f>IF(B59&lt;&gt;"", VLOOKUP(B59,Descrição!$C$1:$G$114,5,0),"")</f>
        <v/>
      </c>
      <c r="D59" s="68" t="str">
        <f>IF(B59&lt;&gt;"",VLOOKUP(B59,Descrição!$C$1:$G$114,2,0),"")</f>
        <v/>
      </c>
      <c r="E59" s="68"/>
      <c r="F59" s="68"/>
      <c r="G59" s="68"/>
      <c r="H59" s="68"/>
      <c r="I59" s="55"/>
      <c r="J59" s="54" t="str">
        <f>IF(B59&lt;&gt;"", VLOOKUP(B59,Descrição!$C$1:$G$114,3,0),"")</f>
        <v/>
      </c>
      <c r="K59" s="54" t="str">
        <f>IF(B59&lt;&gt;"", IF(VLOOKUP(B59,Descrição!$C$1:$G$114,4,0),IF(I59*J59 &gt; VLOOKUP(B59,Descrição!$C$1:$G$114,4,0), VLOOKUP(B59,Descrição!$C$1:$G$114,4,0), I59*J59),I59*J59),"")</f>
        <v/>
      </c>
      <c r="L59" s="19"/>
    </row>
    <row r="60" spans="2:12" ht="15.4" customHeight="1" x14ac:dyDescent="0.25">
      <c r="B60" s="56"/>
      <c r="C60" s="54" t="str">
        <f>IF(B60&lt;&gt;"", VLOOKUP(B60,Descrição!$C$1:$G$114,5,0),"")</f>
        <v/>
      </c>
      <c r="D60" s="68" t="str">
        <f>IF(B60&lt;&gt;"",VLOOKUP(B60,Descrição!$C$1:$G$114,2,0),"")</f>
        <v/>
      </c>
      <c r="E60" s="68"/>
      <c r="F60" s="68"/>
      <c r="G60" s="68"/>
      <c r="H60" s="68"/>
      <c r="I60" s="55"/>
      <c r="J60" s="54" t="str">
        <f>IF(B60&lt;&gt;"", VLOOKUP(B60,Descrição!$C$1:$G$114,3,0),"")</f>
        <v/>
      </c>
      <c r="K60" s="54" t="str">
        <f>IF(B60&lt;&gt;"", IF(VLOOKUP(B60,Descrição!$C$1:$G$114,4,0),IF(I60*J60 &gt; VLOOKUP(B60,Descrição!$C$1:$G$114,4,0), VLOOKUP(B60,Descrição!$C$1:$G$114,4,0), I60*J60),I60*J60),"")</f>
        <v/>
      </c>
      <c r="L60" s="19"/>
    </row>
    <row r="61" spans="2:12" ht="15.4" customHeight="1" x14ac:dyDescent="0.25">
      <c r="B61" s="56"/>
      <c r="C61" s="54" t="str">
        <f>IF(B61&lt;&gt;"", VLOOKUP(B61,Descrição!$C$1:$G$114,5,0),"")</f>
        <v/>
      </c>
      <c r="D61" s="68" t="str">
        <f>IF(B61&lt;&gt;"",VLOOKUP(B61,Descrição!$C$1:$G$114,2,0),"")</f>
        <v/>
      </c>
      <c r="E61" s="68"/>
      <c r="F61" s="68"/>
      <c r="G61" s="68"/>
      <c r="H61" s="68"/>
      <c r="I61" s="55"/>
      <c r="J61" s="54" t="str">
        <f>IF(B61&lt;&gt;"", VLOOKUP(B61,Descrição!$C$1:$G$114,3,0),"")</f>
        <v/>
      </c>
      <c r="K61" s="54" t="str">
        <f>IF(B61&lt;&gt;"", IF(VLOOKUP(B61,Descrição!$C$1:$G$114,4,0),IF(I61*J61 &gt; VLOOKUP(B61,Descrição!$C$1:$G$114,4,0), VLOOKUP(B61,Descrição!$C$1:$G$114,4,0), I61*J61),I61*J61),"")</f>
        <v/>
      </c>
      <c r="L61" s="19"/>
    </row>
    <row r="62" spans="2:12" ht="15.4" customHeight="1" x14ac:dyDescent="0.25">
      <c r="B62" s="56"/>
      <c r="C62" s="54" t="str">
        <f>IF(B62&lt;&gt;"", VLOOKUP(B62,Descrição!$C$1:$G$114,5,0),"")</f>
        <v/>
      </c>
      <c r="D62" s="68" t="str">
        <f>IF(B62&lt;&gt;"",VLOOKUP(B62,Descrição!$C$1:$G$114,2,0),"")</f>
        <v/>
      </c>
      <c r="E62" s="68"/>
      <c r="F62" s="68"/>
      <c r="G62" s="68"/>
      <c r="H62" s="68"/>
      <c r="I62" s="55"/>
      <c r="J62" s="54" t="str">
        <f>IF(B62&lt;&gt;"", VLOOKUP(B62,Descrição!$C$1:$G$114,3,0),"")</f>
        <v/>
      </c>
      <c r="K62" s="54" t="str">
        <f>IF(B62&lt;&gt;"", IF(VLOOKUP(B62,Descrição!$C$1:$G$114,4,0),IF(I62*J62 &gt; VLOOKUP(B62,Descrição!$C$1:$G$114,4,0), VLOOKUP(B62,Descrição!$C$1:$G$114,4,0), I62*J62),I62*J62),"")</f>
        <v/>
      </c>
      <c r="L62" s="19"/>
    </row>
    <row r="63" spans="2:12" ht="15.4" customHeight="1" x14ac:dyDescent="0.25">
      <c r="B63" s="56"/>
      <c r="C63" s="54" t="str">
        <f>IF(B63&lt;&gt;"", VLOOKUP(B63,Descrição!$C$1:$G$114,5,0),"")</f>
        <v/>
      </c>
      <c r="D63" s="68" t="str">
        <f>IF(B63&lt;&gt;"",VLOOKUP(B63,Descrição!$C$1:$G$114,2,0),"")</f>
        <v/>
      </c>
      <c r="E63" s="68"/>
      <c r="F63" s="68"/>
      <c r="G63" s="68"/>
      <c r="H63" s="68"/>
      <c r="I63" s="55"/>
      <c r="J63" s="54" t="str">
        <f>IF(B63&lt;&gt;"", VLOOKUP(B63,Descrição!$C$1:$G$114,3,0),"")</f>
        <v/>
      </c>
      <c r="K63" s="54" t="str">
        <f>IF(B63&lt;&gt;"", IF(VLOOKUP(B63,Descrição!$C$1:$G$114,4,0),IF(I63*J63 &gt; VLOOKUP(B63,Descrição!$C$1:$G$114,4,0), VLOOKUP(B63,Descrição!$C$1:$G$114,4,0), I63*J63),I63*J63),"")</f>
        <v/>
      </c>
      <c r="L63" s="19"/>
    </row>
    <row r="64" spans="2:12" ht="15.4" customHeight="1" x14ac:dyDescent="0.25">
      <c r="B64" s="56"/>
      <c r="C64" s="54" t="str">
        <f>IF(B64&lt;&gt;"", VLOOKUP(B64,Descrição!$C$1:$G$114,5,0),"")</f>
        <v/>
      </c>
      <c r="D64" s="68" t="str">
        <f>IF(B64&lt;&gt;"",VLOOKUP(B64,Descrição!$C$1:$G$114,2,0),"")</f>
        <v/>
      </c>
      <c r="E64" s="68"/>
      <c r="F64" s="68"/>
      <c r="G64" s="68"/>
      <c r="H64" s="68"/>
      <c r="I64" s="55"/>
      <c r="J64" s="54" t="str">
        <f>IF(B64&lt;&gt;"", VLOOKUP(B64,Descrição!$C$1:$G$114,3,0),"")</f>
        <v/>
      </c>
      <c r="K64" s="54" t="str">
        <f>IF(B64&lt;&gt;"", IF(VLOOKUP(B64,Descrição!$C$1:$G$114,4,0),IF(I64*J64 &gt; VLOOKUP(B64,Descrição!$C$1:$G$114,4,0), VLOOKUP(B64,Descrição!$C$1:$G$114,4,0), I64*J64),I64*J64),"")</f>
        <v/>
      </c>
      <c r="L64" s="19"/>
    </row>
    <row r="65" spans="2:12" ht="15.4" customHeight="1" x14ac:dyDescent="0.25">
      <c r="B65" s="56"/>
      <c r="C65" s="54" t="str">
        <f>IF(B65&lt;&gt;"", VLOOKUP(B65,Descrição!$C$1:$G$114,5,0),"")</f>
        <v/>
      </c>
      <c r="D65" s="68" t="str">
        <f>IF(B65&lt;&gt;"",VLOOKUP(B65,Descrição!$C$1:$G$114,2,0),"")</f>
        <v/>
      </c>
      <c r="E65" s="68"/>
      <c r="F65" s="68"/>
      <c r="G65" s="68"/>
      <c r="H65" s="68"/>
      <c r="I65" s="55"/>
      <c r="J65" s="54" t="str">
        <f>IF(B65&lt;&gt;"", VLOOKUP(B65,Descrição!$C$1:$G$114,3,0),"")</f>
        <v/>
      </c>
      <c r="K65" s="54" t="str">
        <f>IF(B65&lt;&gt;"", IF(VLOOKUP(B65,Descrição!$C$1:$G$114,4,0),IF(I65*J65 &gt; VLOOKUP(B65,Descrição!$C$1:$G$114,4,0), VLOOKUP(B65,Descrição!$C$1:$G$114,4,0), I65*J65),I65*J65),"")</f>
        <v/>
      </c>
      <c r="L65" s="19"/>
    </row>
    <row r="66" spans="2:12" ht="15.4" customHeight="1" x14ac:dyDescent="0.25">
      <c r="B66" s="56"/>
      <c r="C66" s="54" t="str">
        <f>IF(B66&lt;&gt;"", VLOOKUP(B66,Descrição!$C$1:$G$114,5,0),"")</f>
        <v/>
      </c>
      <c r="D66" s="68" t="str">
        <f>IF(B66&lt;&gt;"",VLOOKUP(B66,Descrição!$C$1:$G$114,2,0),"")</f>
        <v/>
      </c>
      <c r="E66" s="68"/>
      <c r="F66" s="68"/>
      <c r="G66" s="68"/>
      <c r="H66" s="68"/>
      <c r="I66" s="55"/>
      <c r="J66" s="54" t="str">
        <f>IF(B66&lt;&gt;"", VLOOKUP(B66,Descrição!$C$1:$G$114,3,0),"")</f>
        <v/>
      </c>
      <c r="K66" s="54" t="str">
        <f>IF(B66&lt;&gt;"", IF(VLOOKUP(B66,Descrição!$C$1:$G$114,4,0),IF(I66*J66 &gt; VLOOKUP(B66,Descrição!$C$1:$G$114,4,0), VLOOKUP(B66,Descrição!$C$1:$G$114,4,0), I66*J66),I66*J66),"")</f>
        <v/>
      </c>
      <c r="L66" s="19"/>
    </row>
    <row r="67" spans="2:12" ht="15.4" customHeight="1" x14ac:dyDescent="0.25">
      <c r="B67" s="56"/>
      <c r="C67" s="54" t="str">
        <f>IF(B67&lt;&gt;"", VLOOKUP(B67,Descrição!$C$1:$G$114,5,0),"")</f>
        <v/>
      </c>
      <c r="D67" s="68" t="str">
        <f>IF(B67&lt;&gt;"",VLOOKUP(B67,Descrição!$C$1:$G$114,2,0),"")</f>
        <v/>
      </c>
      <c r="E67" s="68"/>
      <c r="F67" s="68"/>
      <c r="G67" s="68"/>
      <c r="H67" s="68"/>
      <c r="I67" s="55"/>
      <c r="J67" s="54" t="str">
        <f>IF(B67&lt;&gt;"", VLOOKUP(B67,Descrição!$C$1:$G$114,3,0),"")</f>
        <v/>
      </c>
      <c r="K67" s="54" t="str">
        <f>IF(B67&lt;&gt;"", IF(VLOOKUP(B67,Descrição!$C$1:$G$114,4,0),IF(I67*J67 &gt; VLOOKUP(B67,Descrição!$C$1:$G$114,4,0), VLOOKUP(B67,Descrição!$C$1:$G$114,4,0), I67*J67),I67*J67),"")</f>
        <v/>
      </c>
      <c r="L67" s="19"/>
    </row>
    <row r="68" spans="2:12" ht="15.4" customHeight="1" x14ac:dyDescent="0.25">
      <c r="B68" s="56"/>
      <c r="C68" s="54" t="str">
        <f>IF(B68&lt;&gt;"", VLOOKUP(B68,Descrição!$C$1:$G$114,5,0),"")</f>
        <v/>
      </c>
      <c r="D68" s="68" t="str">
        <f>IF(B68&lt;&gt;"",VLOOKUP(B68,Descrição!$C$1:$G$114,2,0),"")</f>
        <v/>
      </c>
      <c r="E68" s="68"/>
      <c r="F68" s="68"/>
      <c r="G68" s="68"/>
      <c r="H68" s="68"/>
      <c r="I68" s="55"/>
      <c r="J68" s="54" t="str">
        <f>IF(B68&lt;&gt;"", VLOOKUP(B68,Descrição!$C$1:$G$114,3,0),"")</f>
        <v/>
      </c>
      <c r="K68" s="54" t="str">
        <f>IF(B68&lt;&gt;"", IF(VLOOKUP(B68,Descrição!$C$1:$G$114,4,0),IF(I68*J68 &gt; VLOOKUP(B68,Descrição!$C$1:$G$114,4,0), VLOOKUP(B68,Descrição!$C$1:$G$114,4,0), I68*J68),I68*J68),"")</f>
        <v/>
      </c>
      <c r="L68" s="19"/>
    </row>
    <row r="69" spans="2:12" ht="15.4" customHeight="1" x14ac:dyDescent="0.25">
      <c r="B69" s="56"/>
      <c r="C69" s="54" t="str">
        <f>IF(B69&lt;&gt;"", VLOOKUP(B69,Descrição!$C$1:$G$114,5,0),"")</f>
        <v/>
      </c>
      <c r="D69" s="68" t="str">
        <f>IF(B69&lt;&gt;"",VLOOKUP(B69,Descrição!$C$1:$G$114,2,0),"")</f>
        <v/>
      </c>
      <c r="E69" s="68"/>
      <c r="F69" s="68"/>
      <c r="G69" s="68"/>
      <c r="H69" s="68"/>
      <c r="I69" s="55"/>
      <c r="J69" s="54" t="str">
        <f>IF(B69&lt;&gt;"", VLOOKUP(B69,Descrição!$C$1:$G$114,3,0),"")</f>
        <v/>
      </c>
      <c r="K69" s="54" t="str">
        <f>IF(B69&lt;&gt;"", IF(VLOOKUP(B69,Descrição!$C$1:$G$114,4,0),IF(I69*J69 &gt; VLOOKUP(B69,Descrição!$C$1:$G$114,4,0), VLOOKUP(B69,Descrição!$C$1:$G$114,4,0), I69*J69),I69*J69),"")</f>
        <v/>
      </c>
      <c r="L69" s="19"/>
    </row>
    <row r="70" spans="2:12" ht="15.4" customHeight="1" x14ac:dyDescent="0.25">
      <c r="B70" s="56"/>
      <c r="C70" s="54" t="str">
        <f>IF(B70&lt;&gt;"", VLOOKUP(B70,Descrição!$C$1:$G$114,5,0),"")</f>
        <v/>
      </c>
      <c r="D70" s="68" t="str">
        <f>IF(B70&lt;&gt;"",VLOOKUP(B70,Descrição!$C$1:$G$114,2,0),"")</f>
        <v/>
      </c>
      <c r="E70" s="68"/>
      <c r="F70" s="68"/>
      <c r="G70" s="68"/>
      <c r="H70" s="68"/>
      <c r="I70" s="55"/>
      <c r="J70" s="54" t="str">
        <f>IF(B70&lt;&gt;"", VLOOKUP(B70,Descrição!$C$1:$G$114,3,0),"")</f>
        <v/>
      </c>
      <c r="K70" s="54" t="str">
        <f>IF(B70&lt;&gt;"", IF(VLOOKUP(B70,Descrição!$C$1:$G$114,4,0),IF(I70*J70 &gt; VLOOKUP(B70,Descrição!$C$1:$G$114,4,0), VLOOKUP(B70,Descrição!$C$1:$G$114,4,0), I70*J70),I70*J70),"")</f>
        <v/>
      </c>
      <c r="L70" s="19"/>
    </row>
    <row r="71" spans="2:12" ht="15.4" customHeight="1" x14ac:dyDescent="0.25">
      <c r="B71" s="56"/>
      <c r="C71" s="54" t="str">
        <f>IF(B71&lt;&gt;"", VLOOKUP(B71,Descrição!$C$1:$G$114,5,0),"")</f>
        <v/>
      </c>
      <c r="D71" s="68" t="str">
        <f>IF(B71&lt;&gt;"",VLOOKUP(B71,Descrição!$C$1:$G$114,2,0),"")</f>
        <v/>
      </c>
      <c r="E71" s="68"/>
      <c r="F71" s="68"/>
      <c r="G71" s="68"/>
      <c r="H71" s="68"/>
      <c r="I71" s="55"/>
      <c r="J71" s="54" t="str">
        <f>IF(B71&lt;&gt;"", VLOOKUP(B71,Descrição!$C$1:$G$114,3,0),"")</f>
        <v/>
      </c>
      <c r="K71" s="54" t="str">
        <f>IF(B71&lt;&gt;"", IF(VLOOKUP(B71,Descrição!$C$1:$G$114,4,0),IF(I71*J71 &gt; VLOOKUP(B71,Descrição!$C$1:$G$114,4,0), VLOOKUP(B71,Descrição!$C$1:$G$114,4,0), I71*J71),I71*J71),"")</f>
        <v/>
      </c>
      <c r="L71" s="19"/>
    </row>
    <row r="72" spans="2:12" ht="15.4" customHeight="1" x14ac:dyDescent="0.25">
      <c r="B72" s="56"/>
      <c r="C72" s="54" t="str">
        <f>IF(B72&lt;&gt;"", VLOOKUP(B72,Descrição!$C$1:$G$114,5,0),"")</f>
        <v/>
      </c>
      <c r="D72" s="68" t="str">
        <f>IF(B72&lt;&gt;"",VLOOKUP(B72,Descrição!$C$1:$G$114,2,0),"")</f>
        <v/>
      </c>
      <c r="E72" s="68"/>
      <c r="F72" s="68"/>
      <c r="G72" s="68"/>
      <c r="H72" s="68"/>
      <c r="I72" s="55"/>
      <c r="J72" s="54" t="str">
        <f>IF(B72&lt;&gt;"", VLOOKUP(B72,Descrição!$C$1:$G$114,3,0),"")</f>
        <v/>
      </c>
      <c r="K72" s="54" t="str">
        <f>IF(B72&lt;&gt;"", IF(VLOOKUP(B72,Descrição!$C$1:$G$114,4,0),IF(I72*J72 &gt; VLOOKUP(B72,Descrição!$C$1:$G$114,4,0), VLOOKUP(B72,Descrição!$C$1:$G$114,4,0), I72*J72),I72*J72),"")</f>
        <v/>
      </c>
      <c r="L72" s="19"/>
    </row>
    <row r="73" spans="2:12" ht="15.4" customHeight="1" x14ac:dyDescent="0.25">
      <c r="B73" s="56"/>
      <c r="C73" s="54" t="str">
        <f>IF(B73&lt;&gt;"", VLOOKUP(B73,Descrição!$C$1:$G$114,5,0),"")</f>
        <v/>
      </c>
      <c r="D73" s="68" t="str">
        <f>IF(B73&lt;&gt;"",VLOOKUP(B73,Descrição!$C$1:$G$114,2,0),"")</f>
        <v/>
      </c>
      <c r="E73" s="68"/>
      <c r="F73" s="68"/>
      <c r="G73" s="68"/>
      <c r="H73" s="68"/>
      <c r="I73" s="55"/>
      <c r="J73" s="54" t="str">
        <f>IF(B73&lt;&gt;"", VLOOKUP(B73,Descrição!$C$1:$G$114,3,0),"")</f>
        <v/>
      </c>
      <c r="K73" s="54" t="str">
        <f>IF(B73&lt;&gt;"", IF(VLOOKUP(B73,Descrição!$C$1:$G$114,4,0),IF(I73*J73 &gt; VLOOKUP(B73,Descrição!$C$1:$G$114,4,0), VLOOKUP(B73,Descrição!$C$1:$G$114,4,0), I73*J73),I73*J73),"")</f>
        <v/>
      </c>
      <c r="L73" s="19"/>
    </row>
    <row r="74" spans="2:12" ht="15.4" customHeight="1" x14ac:dyDescent="0.25">
      <c r="B74" s="56"/>
      <c r="C74" s="54" t="str">
        <f>IF(B74&lt;&gt;"", VLOOKUP(B74,Descrição!$C$1:$G$114,5,0),"")</f>
        <v/>
      </c>
      <c r="D74" s="68" t="str">
        <f>IF(B74&lt;&gt;"",VLOOKUP(B74,Descrição!$C$1:$G$114,2,0),"")</f>
        <v/>
      </c>
      <c r="E74" s="68"/>
      <c r="F74" s="68"/>
      <c r="G74" s="68"/>
      <c r="H74" s="68"/>
      <c r="I74" s="55"/>
      <c r="J74" s="54" t="str">
        <f>IF(B74&lt;&gt;"", VLOOKUP(B74,Descrição!$C$1:$G$114,3,0),"")</f>
        <v/>
      </c>
      <c r="K74" s="54" t="str">
        <f>IF(B74&lt;&gt;"", IF(VLOOKUP(B74,Descrição!$C$1:$G$114,4,0),IF(I74*J74 &gt; VLOOKUP(B74,Descrição!$C$1:$G$114,4,0), VLOOKUP(B74,Descrição!$C$1:$G$114,4,0), I74*J74),I74*J74),"")</f>
        <v/>
      </c>
      <c r="L74" s="19"/>
    </row>
    <row r="75" spans="2:12" ht="15.4" customHeight="1" x14ac:dyDescent="0.25">
      <c r="B75" s="56"/>
      <c r="C75" s="54" t="str">
        <f>IF(B75&lt;&gt;"", VLOOKUP(B75,Descrição!$C$1:$G$114,5,0),"")</f>
        <v/>
      </c>
      <c r="D75" s="68" t="str">
        <f>IF(B75&lt;&gt;"",VLOOKUP(B75,Descrição!$C$1:$G$114,2,0),"")</f>
        <v/>
      </c>
      <c r="E75" s="68"/>
      <c r="F75" s="68"/>
      <c r="G75" s="68"/>
      <c r="H75" s="68"/>
      <c r="I75" s="55"/>
      <c r="J75" s="54" t="str">
        <f>IF(B75&lt;&gt;"", VLOOKUP(B75,Descrição!$C$1:$G$114,3,0),"")</f>
        <v/>
      </c>
      <c r="K75" s="54" t="str">
        <f>IF(B75&lt;&gt;"", IF(VLOOKUP(B75,Descrição!$C$1:$G$114,4,0),IF(I75*J75 &gt; VLOOKUP(B75,Descrição!$C$1:$G$114,4,0), VLOOKUP(B75,Descrição!$C$1:$G$114,4,0), I75*J75),I75*J75),"")</f>
        <v/>
      </c>
      <c r="L75" s="19"/>
    </row>
    <row r="76" spans="2:12" ht="15.4" customHeight="1" x14ac:dyDescent="0.25">
      <c r="B76" s="56"/>
      <c r="C76" s="54" t="str">
        <f>IF(B76&lt;&gt;"", VLOOKUP(B76,Descrição!$C$1:$G$114,5,0),"")</f>
        <v/>
      </c>
      <c r="D76" s="68" t="str">
        <f>IF(B76&lt;&gt;"",VLOOKUP(B76,Descrição!$C$1:$G$114,2,0),"")</f>
        <v/>
      </c>
      <c r="E76" s="68"/>
      <c r="F76" s="68"/>
      <c r="G76" s="68"/>
      <c r="H76" s="68"/>
      <c r="I76" s="55"/>
      <c r="J76" s="54" t="str">
        <f>IF(B76&lt;&gt;"", VLOOKUP(B76,Descrição!$C$1:$G$114,3,0),"")</f>
        <v/>
      </c>
      <c r="K76" s="54" t="str">
        <f>IF(B76&lt;&gt;"", IF(VLOOKUP(B76,Descrição!$C$1:$G$114,4,0),IF(I76*J76 &gt; VLOOKUP(B76,Descrição!$C$1:$G$114,4,0), VLOOKUP(B76,Descrição!$C$1:$G$114,4,0), I76*J76),I76*J76),"")</f>
        <v/>
      </c>
      <c r="L76" s="19"/>
    </row>
    <row r="77" spans="2:12" ht="15.4" customHeight="1" x14ac:dyDescent="0.25">
      <c r="B77" s="56"/>
      <c r="C77" s="54" t="str">
        <f>IF(B77&lt;&gt;"", VLOOKUP(B77,Descrição!$C$1:$G$114,5,0),"")</f>
        <v/>
      </c>
      <c r="D77" s="68" t="str">
        <f>IF(B77&lt;&gt;"",VLOOKUP(B77,Descrição!$C$1:$G$114,2,0),"")</f>
        <v/>
      </c>
      <c r="E77" s="68"/>
      <c r="F77" s="68"/>
      <c r="G77" s="68"/>
      <c r="H77" s="68"/>
      <c r="I77" s="55"/>
      <c r="J77" s="54" t="str">
        <f>IF(B77&lt;&gt;"", VLOOKUP(B77,Descrição!$C$1:$G$114,3,0),"")</f>
        <v/>
      </c>
      <c r="K77" s="54" t="str">
        <f>IF(B77&lt;&gt;"", IF(VLOOKUP(B77,Descrição!$C$1:$G$114,4,0),IF(I77*J77 &gt; VLOOKUP(B77,Descrição!$C$1:$G$114,4,0), VLOOKUP(B77,Descrição!$C$1:$G$114,4,0), I77*J77),I77*J77),"")</f>
        <v/>
      </c>
      <c r="L77" s="19"/>
    </row>
    <row r="78" spans="2:12" ht="15.4" customHeight="1" x14ac:dyDescent="0.25">
      <c r="B78" s="56"/>
      <c r="C78" s="54" t="str">
        <f>IF(B78&lt;&gt;"", VLOOKUP(B78,Descrição!$C$1:$G$114,5,0),"")</f>
        <v/>
      </c>
      <c r="D78" s="68" t="str">
        <f>IF(B78&lt;&gt;"",VLOOKUP(B78,Descrição!$C$1:$G$114,2,0),"")</f>
        <v/>
      </c>
      <c r="E78" s="68"/>
      <c r="F78" s="68"/>
      <c r="G78" s="68"/>
      <c r="H78" s="68"/>
      <c r="I78" s="55"/>
      <c r="J78" s="54" t="str">
        <f>IF(B78&lt;&gt;"", VLOOKUP(B78,Descrição!$C$1:$G$114,3,0),"")</f>
        <v/>
      </c>
      <c r="K78" s="54" t="str">
        <f>IF(B78&lt;&gt;"", IF(VLOOKUP(B78,Descrição!$C$1:$G$114,4,0),IF(I78*J78 &gt; VLOOKUP(B78,Descrição!$C$1:$G$114,4,0), VLOOKUP(B78,Descrição!$C$1:$G$114,4,0), I78*J78),I78*J78),"")</f>
        <v/>
      </c>
      <c r="L78" s="19"/>
    </row>
    <row r="79" spans="2:12" ht="15.4" customHeight="1" x14ac:dyDescent="0.25">
      <c r="B79" s="56"/>
      <c r="C79" s="54" t="str">
        <f>IF(B79&lt;&gt;"", VLOOKUP(B79,Descrição!$C$1:$G$114,5,0),"")</f>
        <v/>
      </c>
      <c r="D79" s="68" t="str">
        <f>IF(B79&lt;&gt;"",VLOOKUP(B79,Descrição!$C$1:$G$114,2,0),"")</f>
        <v/>
      </c>
      <c r="E79" s="68"/>
      <c r="F79" s="68"/>
      <c r="G79" s="68"/>
      <c r="H79" s="68"/>
      <c r="I79" s="55"/>
      <c r="J79" s="54" t="str">
        <f>IF(B79&lt;&gt;"", VLOOKUP(B79,Descrição!$C$1:$G$114,3,0),"")</f>
        <v/>
      </c>
      <c r="K79" s="54" t="str">
        <f>IF(B79&lt;&gt;"", IF(VLOOKUP(B79,Descrição!$C$1:$G$114,4,0),IF(I79*J79 &gt; VLOOKUP(B79,Descrição!$C$1:$G$114,4,0), VLOOKUP(B79,Descrição!$C$1:$G$114,4,0), I79*J79),I79*J79),"")</f>
        <v/>
      </c>
      <c r="L79" s="19"/>
    </row>
    <row r="80" spans="2:12" ht="15.4" customHeight="1" x14ac:dyDescent="0.25">
      <c r="B80" s="56"/>
      <c r="C80" s="54" t="str">
        <f>IF(B80&lt;&gt;"", VLOOKUP(B80,Descrição!$C$1:$G$114,5,0),"")</f>
        <v/>
      </c>
      <c r="D80" s="68" t="str">
        <f>IF(B80&lt;&gt;"",VLOOKUP(B80,Descrição!$C$1:$G$114,2,0),"")</f>
        <v/>
      </c>
      <c r="E80" s="68"/>
      <c r="F80" s="68"/>
      <c r="G80" s="68"/>
      <c r="H80" s="68"/>
      <c r="I80" s="55"/>
      <c r="J80" s="54" t="str">
        <f>IF(B80&lt;&gt;"", VLOOKUP(B80,Descrição!$C$1:$G$114,3,0),"")</f>
        <v/>
      </c>
      <c r="K80" s="54" t="str">
        <f>IF(B80&lt;&gt;"", IF(VLOOKUP(B80,Descrição!$C$1:$G$114,4,0),IF(I80*J80 &gt; VLOOKUP(B80,Descrição!$C$1:$G$114,4,0), VLOOKUP(B80,Descrição!$C$1:$G$114,4,0), I80*J80),I80*J80),"")</f>
        <v/>
      </c>
      <c r="L80" s="19"/>
    </row>
    <row r="81" spans="2:12" ht="15.4" customHeight="1" x14ac:dyDescent="0.25">
      <c r="B81" s="56"/>
      <c r="C81" s="54" t="str">
        <f>IF(B81&lt;&gt;"", VLOOKUP(B81,Descrição!$C$1:$G$114,5,0),"")</f>
        <v/>
      </c>
      <c r="D81" s="68" t="str">
        <f>IF(B81&lt;&gt;"",VLOOKUP(B81,Descrição!$C$1:$G$114,2,0),"")</f>
        <v/>
      </c>
      <c r="E81" s="68"/>
      <c r="F81" s="68"/>
      <c r="G81" s="68"/>
      <c r="H81" s="68"/>
      <c r="I81" s="55"/>
      <c r="J81" s="54" t="str">
        <f>IF(B81&lt;&gt;"", VLOOKUP(B81,Descrição!$C$1:$G$114,3,0),"")</f>
        <v/>
      </c>
      <c r="K81" s="54" t="str">
        <f>IF(B81&lt;&gt;"", IF(VLOOKUP(B81,Descrição!$C$1:$G$114,4,0),IF(I81*J81 &gt; VLOOKUP(B81,Descrição!$C$1:$G$114,4,0), VLOOKUP(B81,Descrição!$C$1:$G$114,4,0), I81*J81),I81*J81),"")</f>
        <v/>
      </c>
      <c r="L81" s="19"/>
    </row>
    <row r="82" spans="2:12" ht="15.4" customHeight="1" x14ac:dyDescent="0.25">
      <c r="B82" s="56"/>
      <c r="C82" s="54" t="str">
        <f>IF(B82&lt;&gt;"", VLOOKUP(B82,Descrição!$C$1:$G$114,5,0),"")</f>
        <v/>
      </c>
      <c r="D82" s="68" t="str">
        <f>IF(B82&lt;&gt;"",VLOOKUP(B82,Descrição!$C$1:$G$114,2,0),"")</f>
        <v/>
      </c>
      <c r="E82" s="68"/>
      <c r="F82" s="68"/>
      <c r="G82" s="68"/>
      <c r="H82" s="68"/>
      <c r="I82" s="55"/>
      <c r="J82" s="54" t="str">
        <f>IF(B82&lt;&gt;"", VLOOKUP(B82,Descrição!$C$1:$G$114,3,0),"")</f>
        <v/>
      </c>
      <c r="K82" s="54" t="str">
        <f>IF(B82&lt;&gt;"", IF(VLOOKUP(B82,Descrição!$C$1:$G$114,4,0),IF(I82*J82 &gt; VLOOKUP(B82,Descrição!$C$1:$G$114,4,0), VLOOKUP(B82,Descrição!$C$1:$G$114,4,0), I82*J82),I82*J82),"")</f>
        <v/>
      </c>
      <c r="L82" s="19"/>
    </row>
    <row r="83" spans="2:12" ht="15.4" customHeight="1" x14ac:dyDescent="0.25">
      <c r="B83" s="56"/>
      <c r="C83" s="54" t="str">
        <f>IF(B83&lt;&gt;"", VLOOKUP(B83,Descrição!$C$1:$G$114,5,0),"")</f>
        <v/>
      </c>
      <c r="D83" s="68" t="str">
        <f>IF(B83&lt;&gt;"",VLOOKUP(B83,Descrição!$C$1:$G$114,2,0),"")</f>
        <v/>
      </c>
      <c r="E83" s="68"/>
      <c r="F83" s="68"/>
      <c r="G83" s="68"/>
      <c r="H83" s="68"/>
      <c r="I83" s="55"/>
      <c r="J83" s="54" t="str">
        <f>IF(B83&lt;&gt;"", VLOOKUP(B83,Descrição!$C$1:$G$114,3,0),"")</f>
        <v/>
      </c>
      <c r="K83" s="54" t="str">
        <f>IF(B83&lt;&gt;"", IF(VLOOKUP(B83,Descrição!$C$1:$G$114,4,0),IF(I83*J83 &gt; VLOOKUP(B83,Descrição!$C$1:$G$114,4,0), VLOOKUP(B83,Descrição!$C$1:$G$114,4,0), I83*J83),I83*J83),"")</f>
        <v/>
      </c>
      <c r="L83" s="19"/>
    </row>
    <row r="84" spans="2:12" ht="15.4" customHeight="1" x14ac:dyDescent="0.25">
      <c r="B84" s="56"/>
      <c r="C84" s="54" t="str">
        <f>IF(B84&lt;&gt;"", VLOOKUP(B84,Descrição!$C$1:$G$114,5,0),"")</f>
        <v/>
      </c>
      <c r="D84" s="68" t="str">
        <f>IF(B84&lt;&gt;"",VLOOKUP(B84,Descrição!$C$1:$G$114,2,0),"")</f>
        <v/>
      </c>
      <c r="E84" s="68"/>
      <c r="F84" s="68"/>
      <c r="G84" s="68"/>
      <c r="H84" s="68"/>
      <c r="I84" s="55"/>
      <c r="J84" s="54" t="str">
        <f>IF(B84&lt;&gt;"", VLOOKUP(B84,Descrição!$C$1:$G$114,3,0),"")</f>
        <v/>
      </c>
      <c r="K84" s="54" t="str">
        <f>IF(B84&lt;&gt;"", IF(VLOOKUP(B84,Descrição!$C$1:$G$114,4,0),IF(I84*J84 &gt; VLOOKUP(B84,Descrição!$C$1:$G$114,4,0), VLOOKUP(B84,Descrição!$C$1:$G$114,4,0), I84*J84),I84*J84),"")</f>
        <v/>
      </c>
      <c r="L84" s="19"/>
    </row>
    <row r="85" spans="2:12" ht="15.4" customHeight="1" x14ac:dyDescent="0.25">
      <c r="B85" s="56"/>
      <c r="C85" s="54" t="str">
        <f>IF(B85&lt;&gt;"", VLOOKUP(B85,Descrição!$C$1:$G$114,5,0),"")</f>
        <v/>
      </c>
      <c r="D85" s="68" t="str">
        <f>IF(B85&lt;&gt;"",VLOOKUP(B85,Descrição!$C$1:$G$114,2,0),"")</f>
        <v/>
      </c>
      <c r="E85" s="68"/>
      <c r="F85" s="68"/>
      <c r="G85" s="68"/>
      <c r="H85" s="68"/>
      <c r="I85" s="55"/>
      <c r="J85" s="54" t="str">
        <f>IF(B85&lt;&gt;"", VLOOKUP(B85,Descrição!$C$1:$G$114,3,0),"")</f>
        <v/>
      </c>
      <c r="K85" s="54" t="str">
        <f>IF(B85&lt;&gt;"", IF(VLOOKUP(B85,Descrição!$C$1:$G$114,4,0),IF(I85*J85 &gt; VLOOKUP(B85,Descrição!$C$1:$G$114,4,0), VLOOKUP(B85,Descrição!$C$1:$G$114,4,0), I85*J85),I85*J85),"")</f>
        <v/>
      </c>
      <c r="L85" s="19"/>
    </row>
    <row r="86" spans="2:12" ht="15.4" customHeight="1" x14ac:dyDescent="0.25">
      <c r="B86" s="56"/>
      <c r="C86" s="54" t="str">
        <f>IF(B86&lt;&gt;"", VLOOKUP(B86,Descrição!$C$1:$G$114,5,0),"")</f>
        <v/>
      </c>
      <c r="D86" s="68" t="str">
        <f>IF(B86&lt;&gt;"",VLOOKUP(B86,Descrição!$C$1:$G$114,2,0),"")</f>
        <v/>
      </c>
      <c r="E86" s="68"/>
      <c r="F86" s="68"/>
      <c r="G86" s="68"/>
      <c r="H86" s="68"/>
      <c r="I86" s="55"/>
      <c r="J86" s="54" t="str">
        <f>IF(B86&lt;&gt;"", VLOOKUP(B86,Descrição!$C$1:$G$114,3,0),"")</f>
        <v/>
      </c>
      <c r="K86" s="54" t="str">
        <f>IF(B86&lt;&gt;"", IF(VLOOKUP(B86,Descrição!$C$1:$G$114,4,0),IF(I86*J86 &gt; VLOOKUP(B86,Descrição!$C$1:$G$114,4,0), VLOOKUP(B86,Descrição!$C$1:$G$114,4,0), I86*J86),I86*J86),"")</f>
        <v/>
      </c>
      <c r="L86" s="19"/>
    </row>
    <row r="87" spans="2:12" ht="15.4" customHeight="1" x14ac:dyDescent="0.25">
      <c r="B87" s="56"/>
      <c r="C87" s="54" t="str">
        <f>IF(B87&lt;&gt;"", VLOOKUP(B87,Descrição!$C$1:$G$114,5,0),"")</f>
        <v/>
      </c>
      <c r="D87" s="68" t="str">
        <f>IF(B87&lt;&gt;"",VLOOKUP(B87,Descrição!$C$1:$G$114,2,0),"")</f>
        <v/>
      </c>
      <c r="E87" s="68"/>
      <c r="F87" s="68"/>
      <c r="G87" s="68"/>
      <c r="H87" s="68"/>
      <c r="I87" s="55"/>
      <c r="J87" s="54" t="str">
        <f>IF(B87&lt;&gt;"", VLOOKUP(B87,Descrição!$C$1:$G$114,3,0),"")</f>
        <v/>
      </c>
      <c r="K87" s="54" t="str">
        <f>IF(B87&lt;&gt;"", IF(VLOOKUP(B87,Descrição!$C$1:$G$114,4,0),IF(I87*J87 &gt; VLOOKUP(B87,Descrição!$C$1:$G$114,4,0), VLOOKUP(B87,Descrição!$C$1:$G$114,4,0), I87*J87),I87*J87),"")</f>
        <v/>
      </c>
      <c r="L87" s="19"/>
    </row>
    <row r="88" spans="2:12" ht="15.4" customHeight="1" x14ac:dyDescent="0.25">
      <c r="B88" s="56"/>
      <c r="C88" s="54" t="str">
        <f>IF(B88&lt;&gt;"", VLOOKUP(B88,Descrição!$C$1:$G$114,5,0),"")</f>
        <v/>
      </c>
      <c r="D88" s="68" t="str">
        <f>IF(B88&lt;&gt;"",VLOOKUP(B88,Descrição!$C$1:$G$114,2,0),"")</f>
        <v/>
      </c>
      <c r="E88" s="68"/>
      <c r="F88" s="68"/>
      <c r="G88" s="68"/>
      <c r="H88" s="68"/>
      <c r="I88" s="55"/>
      <c r="J88" s="54" t="str">
        <f>IF(B88&lt;&gt;"", VLOOKUP(B88,Descrição!$C$1:$G$114,3,0),"")</f>
        <v/>
      </c>
      <c r="K88" s="54" t="str">
        <f>IF(B88&lt;&gt;"", IF(VLOOKUP(B88,Descrição!$C$1:$G$114,4,0),IF(I88*J88 &gt; VLOOKUP(B88,Descrição!$C$1:$G$114,4,0), VLOOKUP(B88,Descrição!$C$1:$G$114,4,0), I88*J88),I88*J88),"")</f>
        <v/>
      </c>
      <c r="L88" s="19"/>
    </row>
    <row r="89" spans="2:12" ht="15.4" customHeight="1" x14ac:dyDescent="0.25">
      <c r="B89" s="56"/>
      <c r="C89" s="54" t="str">
        <f>IF(B89&lt;&gt;"", VLOOKUP(B89,Descrição!$C$1:$G$114,5,0),"")</f>
        <v/>
      </c>
      <c r="D89" s="68" t="str">
        <f>IF(B89&lt;&gt;"",VLOOKUP(B89,Descrição!$C$1:$G$114,2,0),"")</f>
        <v/>
      </c>
      <c r="E89" s="68"/>
      <c r="F89" s="68"/>
      <c r="G89" s="68"/>
      <c r="H89" s="68"/>
      <c r="I89" s="55"/>
      <c r="J89" s="54" t="str">
        <f>IF(B89&lt;&gt;"", VLOOKUP(B89,Descrição!$C$1:$G$114,3,0),"")</f>
        <v/>
      </c>
      <c r="K89" s="54" t="str">
        <f>IF(B89&lt;&gt;"", IF(VLOOKUP(B89,Descrição!$C$1:$G$114,4,0),IF(I89*J89 &gt; VLOOKUP(B89,Descrição!$C$1:$G$114,4,0), VLOOKUP(B89,Descrição!$C$1:$G$114,4,0), I89*J89),I89*J89),"")</f>
        <v/>
      </c>
      <c r="L89" s="19"/>
    </row>
    <row r="90" spans="2:12" ht="15.4" customHeight="1" x14ac:dyDescent="0.25">
      <c r="B90" s="56"/>
      <c r="C90" s="54" t="str">
        <f>IF(B90&lt;&gt;"", VLOOKUP(B90,Descrição!$C$1:$G$114,5,0),"")</f>
        <v/>
      </c>
      <c r="D90" s="68" t="str">
        <f>IF(B90&lt;&gt;"",VLOOKUP(B90,Descrição!$C$1:$G$114,2,0),"")</f>
        <v/>
      </c>
      <c r="E90" s="68"/>
      <c r="F90" s="68"/>
      <c r="G90" s="68"/>
      <c r="H90" s="68"/>
      <c r="I90" s="55"/>
      <c r="J90" s="54" t="str">
        <f>IF(B90&lt;&gt;"", VLOOKUP(B90,Descrição!$C$1:$G$114,3,0),"")</f>
        <v/>
      </c>
      <c r="K90" s="54" t="str">
        <f>IF(B90&lt;&gt;"", IF(VLOOKUP(B90,Descrição!$C$1:$G$114,4,0),IF(I90*J90 &gt; VLOOKUP(B90,Descrição!$C$1:$G$114,4,0), VLOOKUP(B90,Descrição!$C$1:$G$114,4,0), I90*J90),I90*J90),"")</f>
        <v/>
      </c>
      <c r="L90" s="19"/>
    </row>
    <row r="91" spans="2:12" ht="15.4" customHeight="1" x14ac:dyDescent="0.25">
      <c r="B91" s="56"/>
      <c r="C91" s="54" t="str">
        <f>IF(B91&lt;&gt;"", VLOOKUP(B91,Descrição!$C$1:$G$114,5,0),"")</f>
        <v/>
      </c>
      <c r="D91" s="68" t="str">
        <f>IF(B91&lt;&gt;"",VLOOKUP(B91,Descrição!$C$1:$G$114,2,0),"")</f>
        <v/>
      </c>
      <c r="E91" s="68"/>
      <c r="F91" s="68"/>
      <c r="G91" s="68"/>
      <c r="H91" s="68"/>
      <c r="I91" s="55"/>
      <c r="J91" s="54" t="str">
        <f>IF(B91&lt;&gt;"", VLOOKUP(B91,Descrição!$C$1:$G$114,3,0),"")</f>
        <v/>
      </c>
      <c r="K91" s="54" t="str">
        <f>IF(B91&lt;&gt;"", IF(VLOOKUP(B91,Descrição!$C$1:$G$114,4,0),IF(I91*J91 &gt; VLOOKUP(B91,Descrição!$C$1:$G$114,4,0), VLOOKUP(B91,Descrição!$C$1:$G$114,4,0), I91*J91),I91*J91),"")</f>
        <v/>
      </c>
      <c r="L91" s="19"/>
    </row>
    <row r="92" spans="2:12" ht="15.4" customHeight="1" x14ac:dyDescent="0.25">
      <c r="B92" s="56"/>
      <c r="C92" s="54" t="str">
        <f>IF(B92&lt;&gt;"", VLOOKUP(B92,Descrição!$C$1:$G$114,5,0),"")</f>
        <v/>
      </c>
      <c r="D92" s="68" t="str">
        <f>IF(B92&lt;&gt;"",VLOOKUP(B92,Descrição!$C$1:$G$114,2,0),"")</f>
        <v/>
      </c>
      <c r="E92" s="68"/>
      <c r="F92" s="68"/>
      <c r="G92" s="68"/>
      <c r="H92" s="68"/>
      <c r="I92" s="55"/>
      <c r="J92" s="54" t="str">
        <f>IF(B92&lt;&gt;"", VLOOKUP(B92,Descrição!$C$1:$G$114,3,0),"")</f>
        <v/>
      </c>
      <c r="K92" s="54" t="str">
        <f>IF(B92&lt;&gt;"", IF(VLOOKUP(B92,Descrição!$C$1:$G$114,4,0),IF(I92*J92 &gt; VLOOKUP(B92,Descrição!$C$1:$G$114,4,0), VLOOKUP(B92,Descrição!$C$1:$G$114,4,0), I92*J92),I92*J92),"")</f>
        <v/>
      </c>
      <c r="L92" s="19"/>
    </row>
    <row r="93" spans="2:12" ht="15.4" customHeight="1" x14ac:dyDescent="0.25">
      <c r="B93" s="56"/>
      <c r="C93" s="54" t="str">
        <f>IF(B93&lt;&gt;"", VLOOKUP(B93,Descrição!$C$1:$G$114,5,0),"")</f>
        <v/>
      </c>
      <c r="D93" s="68" t="str">
        <f>IF(B93&lt;&gt;"",VLOOKUP(B93,Descrição!$C$1:$G$114,2,0),"")</f>
        <v/>
      </c>
      <c r="E93" s="68"/>
      <c r="F93" s="68"/>
      <c r="G93" s="68"/>
      <c r="H93" s="68"/>
      <c r="I93" s="55"/>
      <c r="J93" s="54" t="str">
        <f>IF(B93&lt;&gt;"", VLOOKUP(B93,Descrição!$C$1:$G$114,3,0),"")</f>
        <v/>
      </c>
      <c r="K93" s="54" t="str">
        <f>IF(B93&lt;&gt;"", IF(VLOOKUP(B93,Descrição!$C$1:$G$114,4,0),IF(I93*J93 &gt; VLOOKUP(B93,Descrição!$C$1:$G$114,4,0), VLOOKUP(B93,Descrição!$C$1:$G$114,4,0), I93*J93),I93*J93),"")</f>
        <v/>
      </c>
      <c r="L93" s="19"/>
    </row>
    <row r="94" spans="2:12" ht="15.4" customHeight="1" x14ac:dyDescent="0.25">
      <c r="B94" s="56"/>
      <c r="C94" s="54" t="str">
        <f>IF(B94&lt;&gt;"", VLOOKUP(B94,Descrição!$C$1:$G$114,5,0),"")</f>
        <v/>
      </c>
      <c r="D94" s="68" t="str">
        <f>IF(B94&lt;&gt;"",VLOOKUP(B94,Descrição!$C$1:$G$114,2,0),"")</f>
        <v/>
      </c>
      <c r="E94" s="68"/>
      <c r="F94" s="68"/>
      <c r="G94" s="68"/>
      <c r="H94" s="68"/>
      <c r="I94" s="55"/>
      <c r="J94" s="54" t="str">
        <f>IF(B94&lt;&gt;"", VLOOKUP(B94,Descrição!$C$1:$G$114,3,0),"")</f>
        <v/>
      </c>
      <c r="K94" s="54" t="str">
        <f>IF(B94&lt;&gt;"", IF(VLOOKUP(B94,Descrição!$C$1:$G$114,4,0),IF(I94*J94 &gt; VLOOKUP(B94,Descrição!$C$1:$G$114,4,0), VLOOKUP(B94,Descrição!$C$1:$G$114,4,0), I94*J94),I94*J94),"")</f>
        <v/>
      </c>
      <c r="L94" s="19"/>
    </row>
    <row r="95" spans="2:12" ht="15.4" customHeight="1" x14ac:dyDescent="0.25">
      <c r="B95" s="56"/>
      <c r="C95" s="54" t="str">
        <f>IF(B95&lt;&gt;"", VLOOKUP(B95,Descrição!$C$1:$G$114,5,0),"")</f>
        <v/>
      </c>
      <c r="D95" s="68" t="str">
        <f>IF(B95&lt;&gt;"",VLOOKUP(B95,Descrição!$C$1:$G$114,2,0),"")</f>
        <v/>
      </c>
      <c r="E95" s="68"/>
      <c r="F95" s="68"/>
      <c r="G95" s="68"/>
      <c r="H95" s="68"/>
      <c r="I95" s="55"/>
      <c r="J95" s="54" t="str">
        <f>IF(B95&lt;&gt;"", VLOOKUP(B95,Descrição!$C$1:$G$114,3,0),"")</f>
        <v/>
      </c>
      <c r="K95" s="54" t="str">
        <f>IF(B95&lt;&gt;"", IF(VLOOKUP(B95,Descrição!$C$1:$G$114,4,0),IF(I95*J95 &gt; VLOOKUP(B95,Descrição!$C$1:$G$114,4,0), VLOOKUP(B95,Descrição!$C$1:$G$114,4,0), I95*J95),I95*J95),"")</f>
        <v/>
      </c>
      <c r="L95" s="19"/>
    </row>
    <row r="96" spans="2:12" ht="15.4" customHeight="1" x14ac:dyDescent="0.25">
      <c r="B96" s="56"/>
      <c r="C96" s="54" t="str">
        <f>IF(B96&lt;&gt;"", VLOOKUP(B96,Descrição!$C$1:$G$114,5,0),"")</f>
        <v/>
      </c>
      <c r="D96" s="68" t="str">
        <f>IF(B96&lt;&gt;"",VLOOKUP(B96,Descrição!$C$1:$G$114,2,0),"")</f>
        <v/>
      </c>
      <c r="E96" s="68"/>
      <c r="F96" s="68"/>
      <c r="G96" s="68"/>
      <c r="H96" s="68"/>
      <c r="I96" s="55"/>
      <c r="J96" s="54" t="str">
        <f>IF(B96&lt;&gt;"", VLOOKUP(B96,Descrição!$C$1:$G$114,3,0),"")</f>
        <v/>
      </c>
      <c r="K96" s="54" t="str">
        <f>IF(B96&lt;&gt;"", IF(VLOOKUP(B96,Descrição!$C$1:$G$114,4,0),IF(I96*J96 &gt; VLOOKUP(B96,Descrição!$C$1:$G$114,4,0), VLOOKUP(B96,Descrição!$C$1:$G$114,4,0), I96*J96),I96*J96),"")</f>
        <v/>
      </c>
      <c r="L96" s="19"/>
    </row>
    <row r="97" spans="2:12" ht="15.4" customHeight="1" x14ac:dyDescent="0.25">
      <c r="B97" s="56"/>
      <c r="C97" s="54" t="str">
        <f>IF(B97&lt;&gt;"", VLOOKUP(B97,Descrição!$C$1:$G$114,5,0),"")</f>
        <v/>
      </c>
      <c r="D97" s="68" t="str">
        <f>IF(B97&lt;&gt;"",VLOOKUP(B97,Descrição!$C$1:$G$114,2,0),"")</f>
        <v/>
      </c>
      <c r="E97" s="68"/>
      <c r="F97" s="68"/>
      <c r="G97" s="68"/>
      <c r="H97" s="68"/>
      <c r="I97" s="55"/>
      <c r="J97" s="54" t="str">
        <f>IF(B97&lt;&gt;"", VLOOKUP(B97,Descrição!$C$1:$G$114,3,0),"")</f>
        <v/>
      </c>
      <c r="K97" s="54" t="str">
        <f>IF(B97&lt;&gt;"", IF(VLOOKUP(B97,Descrição!$C$1:$G$114,4,0),IF(I97*J97 &gt; VLOOKUP(B97,Descrição!$C$1:$G$114,4,0), VLOOKUP(B97,Descrição!$C$1:$G$114,4,0), I97*J97),I97*J97),"")</f>
        <v/>
      </c>
      <c r="L97" s="19"/>
    </row>
    <row r="98" spans="2:12" ht="15.4" customHeight="1" x14ac:dyDescent="0.25">
      <c r="B98" s="56"/>
      <c r="C98" s="54" t="str">
        <f>IF(B98&lt;&gt;"", VLOOKUP(B98,Descrição!$C$1:$G$114,5,0),"")</f>
        <v/>
      </c>
      <c r="D98" s="68" t="str">
        <f>IF(B98&lt;&gt;"",VLOOKUP(B98,Descrição!$C$1:$G$114,2,0),"")</f>
        <v/>
      </c>
      <c r="E98" s="68"/>
      <c r="F98" s="68"/>
      <c r="G98" s="68"/>
      <c r="H98" s="68"/>
      <c r="I98" s="55"/>
      <c r="J98" s="54" t="str">
        <f>IF(B98&lt;&gt;"", VLOOKUP(B98,Descrição!$C$1:$G$114,3,0),"")</f>
        <v/>
      </c>
      <c r="K98" s="54" t="str">
        <f>IF(B98&lt;&gt;"", IF(VLOOKUP(B98,Descrição!$C$1:$G$114,4,0),IF(I98*J98 &gt; VLOOKUP(B98,Descrição!$C$1:$G$114,4,0), VLOOKUP(B98,Descrição!$C$1:$G$114,4,0), I98*J98),I98*J98),"")</f>
        <v/>
      </c>
      <c r="L98" s="19"/>
    </row>
    <row r="99" spans="2:12" ht="15.4" customHeight="1" x14ac:dyDescent="0.25">
      <c r="B99" s="56"/>
      <c r="C99" s="54" t="str">
        <f>IF(B99&lt;&gt;"", VLOOKUP(B99,Descrição!$C$1:$G$114,5,0),"")</f>
        <v/>
      </c>
      <c r="D99" s="68" t="str">
        <f>IF(B99&lt;&gt;"",VLOOKUP(B99,Descrição!$C$1:$G$114,2,0),"")</f>
        <v/>
      </c>
      <c r="E99" s="68"/>
      <c r="F99" s="68"/>
      <c r="G99" s="68"/>
      <c r="H99" s="68"/>
      <c r="I99" s="55"/>
      <c r="J99" s="54" t="str">
        <f>IF(B99&lt;&gt;"", VLOOKUP(B99,Descrição!$C$1:$G$114,3,0),"")</f>
        <v/>
      </c>
      <c r="K99" s="54" t="str">
        <f>IF(B99&lt;&gt;"", IF(VLOOKUP(B99,Descrição!$C$1:$G$114,4,0),IF(I99*J99 &gt; VLOOKUP(B99,Descrição!$C$1:$G$114,4,0), VLOOKUP(B99,Descrição!$C$1:$G$114,4,0), I99*J99),I99*J99),"")</f>
        <v/>
      </c>
      <c r="L99" s="19"/>
    </row>
    <row r="100" spans="2:12" ht="15.4" customHeight="1" x14ac:dyDescent="0.25">
      <c r="B100" s="56"/>
      <c r="C100" s="54" t="str">
        <f>IF(B100&lt;&gt;"", VLOOKUP(B100,Descrição!$C$1:$G$114,5,0),"")</f>
        <v/>
      </c>
      <c r="D100" s="68" t="str">
        <f>IF(B100&lt;&gt;"",VLOOKUP(B100,Descrição!$C$1:$G$114,2,0),"")</f>
        <v/>
      </c>
      <c r="E100" s="68"/>
      <c r="F100" s="68"/>
      <c r="G100" s="68"/>
      <c r="H100" s="68"/>
      <c r="I100" s="55"/>
      <c r="J100" s="54" t="str">
        <f>IF(B100&lt;&gt;"", VLOOKUP(B100,Descrição!$C$1:$G$114,3,0),"")</f>
        <v/>
      </c>
      <c r="K100" s="54" t="str">
        <f>IF(B100&lt;&gt;"", IF(VLOOKUP(B100,Descrição!$C$1:$G$114,4,0),IF(I100*J100 &gt; VLOOKUP(B100,Descrição!$C$1:$G$114,4,0), VLOOKUP(B100,Descrição!$C$1:$G$114,4,0), I100*J100),I100*J100),"")</f>
        <v/>
      </c>
      <c r="L100" s="19"/>
    </row>
    <row r="101" spans="2:12" ht="15.4" customHeight="1" x14ac:dyDescent="0.25">
      <c r="B101" s="56"/>
      <c r="C101" s="54" t="str">
        <f>IF(B101&lt;&gt;"", VLOOKUP(B101,Descrição!$C$1:$G$114,5,0),"")</f>
        <v/>
      </c>
      <c r="D101" s="68" t="str">
        <f>IF(B101&lt;&gt;"",VLOOKUP(B101,Descrição!$C$1:$G$114,2,0),"")</f>
        <v/>
      </c>
      <c r="E101" s="68"/>
      <c r="F101" s="68"/>
      <c r="G101" s="68"/>
      <c r="H101" s="68"/>
      <c r="I101" s="55"/>
      <c r="J101" s="54" t="str">
        <f>IF(B101&lt;&gt;"", VLOOKUP(B101,Descrição!$C$1:$G$114,3,0),"")</f>
        <v/>
      </c>
      <c r="K101" s="54" t="str">
        <f>IF(B101&lt;&gt;"", IF(VLOOKUP(B101,Descrição!$C$1:$G$114,4,0),IF(I101*J101 &gt; VLOOKUP(B101,Descrição!$C$1:$G$114,4,0), VLOOKUP(B101,Descrição!$C$1:$G$114,4,0), I101*J101),I101*J101),"")</f>
        <v/>
      </c>
      <c r="L101" s="19"/>
    </row>
    <row r="102" spans="2:12" ht="15.4" customHeight="1" x14ac:dyDescent="0.25">
      <c r="B102" s="56"/>
      <c r="C102" s="54" t="str">
        <f>IF(B102&lt;&gt;"", VLOOKUP(B102,Descrição!$C$1:$G$114,5,0),"")</f>
        <v/>
      </c>
      <c r="D102" s="68" t="str">
        <f>IF(B102&lt;&gt;"",VLOOKUP(B102,Descrição!$C$1:$G$114,2,0),"")</f>
        <v/>
      </c>
      <c r="E102" s="68"/>
      <c r="F102" s="68"/>
      <c r="G102" s="68"/>
      <c r="H102" s="68"/>
      <c r="I102" s="55"/>
      <c r="J102" s="54" t="str">
        <f>IF(B102&lt;&gt;"", VLOOKUP(B102,Descrição!$C$1:$G$114,3,0),"")</f>
        <v/>
      </c>
      <c r="K102" s="54" t="str">
        <f>IF(B102&lt;&gt;"", IF(VLOOKUP(B102,Descrição!$C$1:$G$114,4,0),IF(I102*J102 &gt; VLOOKUP(B102,Descrição!$C$1:$G$114,4,0), VLOOKUP(B102,Descrição!$C$1:$G$114,4,0), I102*J102),I102*J102),"")</f>
        <v/>
      </c>
      <c r="L102" s="19"/>
    </row>
    <row r="103" spans="2:12" ht="15.4" customHeight="1" x14ac:dyDescent="0.25">
      <c r="B103" s="56"/>
      <c r="C103" s="54" t="str">
        <f>IF(B103&lt;&gt;"", VLOOKUP(B103,Descrição!$C$1:$G$114,5,0),"")</f>
        <v/>
      </c>
      <c r="D103" s="68" t="str">
        <f>IF(B103&lt;&gt;"",VLOOKUP(B103,Descrição!$C$1:$G$114,2,0),"")</f>
        <v/>
      </c>
      <c r="E103" s="68"/>
      <c r="F103" s="68"/>
      <c r="G103" s="68"/>
      <c r="H103" s="68"/>
      <c r="I103" s="55"/>
      <c r="J103" s="54" t="str">
        <f>IF(B103&lt;&gt;"", VLOOKUP(B103,Descrição!$C$1:$G$114,3,0),"")</f>
        <v/>
      </c>
      <c r="K103" s="54" t="str">
        <f>IF(B103&lt;&gt;"", IF(VLOOKUP(B103,Descrição!$C$1:$G$114,4,0),IF(I103*J103 &gt; VLOOKUP(B103,Descrição!$C$1:$G$114,4,0), VLOOKUP(B103,Descrição!$C$1:$G$114,4,0), I103*J103),I103*J103),"")</f>
        <v/>
      </c>
      <c r="L103" s="19"/>
    </row>
    <row r="104" spans="2:12" ht="15.4" customHeight="1" x14ac:dyDescent="0.25">
      <c r="B104" s="56"/>
      <c r="C104" s="54" t="str">
        <f>IF(B104&lt;&gt;"", VLOOKUP(B104,Descrição!$C$1:$G$114,5,0),"")</f>
        <v/>
      </c>
      <c r="D104" s="68" t="str">
        <f>IF(B104&lt;&gt;"",VLOOKUP(B104,Descrição!$C$1:$G$114,2,0),"")</f>
        <v/>
      </c>
      <c r="E104" s="68"/>
      <c r="F104" s="68"/>
      <c r="G104" s="68"/>
      <c r="H104" s="68"/>
      <c r="I104" s="55"/>
      <c r="J104" s="54" t="str">
        <f>IF(B104&lt;&gt;"", VLOOKUP(B104,Descrição!$C$1:$G$114,3,0),"")</f>
        <v/>
      </c>
      <c r="K104" s="54" t="str">
        <f>IF(B104&lt;&gt;"", IF(VLOOKUP(B104,Descrição!$C$1:$G$114,4,0),IF(I104*J104 &gt; VLOOKUP(B104,Descrição!$C$1:$G$114,4,0), VLOOKUP(B104,Descrição!$C$1:$G$114,4,0), I104*J104),I104*J104),"")</f>
        <v/>
      </c>
      <c r="L104" s="19"/>
    </row>
    <row r="105" spans="2:12" ht="15.4" customHeight="1" x14ac:dyDescent="0.25">
      <c r="B105" s="56"/>
      <c r="C105" s="54" t="str">
        <f>IF(B105&lt;&gt;"", VLOOKUP(B105,Descrição!$C$1:$G$114,5,0),"")</f>
        <v/>
      </c>
      <c r="D105" s="68" t="str">
        <f>IF(B105&lt;&gt;"",VLOOKUP(B105,Descrição!$C$1:$G$114,2,0),"")</f>
        <v/>
      </c>
      <c r="E105" s="68"/>
      <c r="F105" s="68"/>
      <c r="G105" s="68"/>
      <c r="H105" s="68"/>
      <c r="I105" s="55"/>
      <c r="J105" s="54" t="str">
        <f>IF(B105&lt;&gt;"", VLOOKUP(B105,Descrição!$C$1:$G$114,3,0),"")</f>
        <v/>
      </c>
      <c r="K105" s="54" t="str">
        <f>IF(B105&lt;&gt;"", IF(VLOOKUP(B105,Descrição!$C$1:$G$114,4,0),IF(I105*J105 &gt; VLOOKUP(B105,Descrição!$C$1:$G$114,4,0), VLOOKUP(B105,Descrição!$C$1:$G$114,4,0), I105*J105),I105*J105),"")</f>
        <v/>
      </c>
      <c r="L105" s="19"/>
    </row>
    <row r="106" spans="2:12" ht="15.4" customHeight="1" x14ac:dyDescent="0.25">
      <c r="B106" s="56"/>
      <c r="C106" s="54" t="str">
        <f>IF(B106&lt;&gt;"", VLOOKUP(B106,Descrição!$C$1:$G$114,5,0),"")</f>
        <v/>
      </c>
      <c r="D106" s="68" t="str">
        <f>IF(B106&lt;&gt;"",VLOOKUP(B106,Descrição!$C$1:$G$114,2,0),"")</f>
        <v/>
      </c>
      <c r="E106" s="68"/>
      <c r="F106" s="68"/>
      <c r="G106" s="68"/>
      <c r="H106" s="68"/>
      <c r="I106" s="55"/>
      <c r="J106" s="54" t="str">
        <f>IF(B106&lt;&gt;"", VLOOKUP(B106,Descrição!$C$1:$G$114,3,0),"")</f>
        <v/>
      </c>
      <c r="K106" s="54" t="str">
        <f>IF(B106&lt;&gt;"", IF(VLOOKUP(B106,Descrição!$C$1:$G$114,4,0),IF(I106*J106 &gt; VLOOKUP(B106,Descrição!$C$1:$G$114,4,0), VLOOKUP(B106,Descrição!$C$1:$G$114,4,0), I106*J106),I106*J106),"")</f>
        <v/>
      </c>
      <c r="L106" s="19"/>
    </row>
    <row r="107" spans="2:12" ht="15.4" customHeight="1" x14ac:dyDescent="0.25">
      <c r="B107" s="56"/>
      <c r="C107" s="54" t="str">
        <f>IF(B107&lt;&gt;"", VLOOKUP(B107,Descrição!$C$1:$G$114,5,0),"")</f>
        <v/>
      </c>
      <c r="D107" s="68" t="str">
        <f>IF(B107&lt;&gt;"",VLOOKUP(B107,Descrição!$C$1:$G$114,2,0),"")</f>
        <v/>
      </c>
      <c r="E107" s="68"/>
      <c r="F107" s="68"/>
      <c r="G107" s="68"/>
      <c r="H107" s="68"/>
      <c r="I107" s="55"/>
      <c r="J107" s="54" t="str">
        <f>IF(B107&lt;&gt;"", VLOOKUP(B107,Descrição!$C$1:$G$114,3,0),"")</f>
        <v/>
      </c>
      <c r="K107" s="54" t="str">
        <f>IF(B107&lt;&gt;"", IF(VLOOKUP(B107,Descrição!$C$1:$G$114,4,0),IF(I107*J107 &gt; VLOOKUP(B107,Descrição!$C$1:$G$114,4,0), VLOOKUP(B107,Descrição!$C$1:$G$114,4,0), I107*J107),I107*J107),"")</f>
        <v/>
      </c>
      <c r="L107" s="19"/>
    </row>
    <row r="108" spans="2:12" ht="15.4" customHeight="1" x14ac:dyDescent="0.25">
      <c r="B108" s="56"/>
      <c r="C108" s="54" t="str">
        <f>IF(B108&lt;&gt;"", VLOOKUP(B108,Descrição!$C$1:$G$114,5,0),"")</f>
        <v/>
      </c>
      <c r="D108" s="68" t="str">
        <f>IF(B108&lt;&gt;"",VLOOKUP(B108,Descrição!$C$1:$G$114,2,0),"")</f>
        <v/>
      </c>
      <c r="E108" s="68"/>
      <c r="F108" s="68"/>
      <c r="G108" s="68"/>
      <c r="H108" s="68"/>
      <c r="I108" s="55"/>
      <c r="J108" s="54" t="str">
        <f>IF(B108&lt;&gt;"", VLOOKUP(B108,Descrição!$C$1:$G$114,3,0),"")</f>
        <v/>
      </c>
      <c r="K108" s="54" t="str">
        <f>IF(B108&lt;&gt;"", IF(VLOOKUP(B108,Descrição!$C$1:$G$114,4,0),IF(I108*J108 &gt; VLOOKUP(B108,Descrição!$C$1:$G$114,4,0), VLOOKUP(B108,Descrição!$C$1:$G$114,4,0), I108*J108),I108*J108),"")</f>
        <v/>
      </c>
      <c r="L108" s="19"/>
    </row>
    <row r="109" spans="2:12" ht="15.4" customHeight="1" x14ac:dyDescent="0.25">
      <c r="B109" s="56"/>
      <c r="C109" s="54" t="str">
        <f>IF(B109&lt;&gt;"", VLOOKUP(B109,Descrição!$C$1:$G$114,5,0),"")</f>
        <v/>
      </c>
      <c r="D109" s="68" t="str">
        <f>IF(B109&lt;&gt;"",VLOOKUP(B109,Descrição!$C$1:$G$114,2,0),"")</f>
        <v/>
      </c>
      <c r="E109" s="68"/>
      <c r="F109" s="68"/>
      <c r="G109" s="68"/>
      <c r="H109" s="68"/>
      <c r="I109" s="55"/>
      <c r="J109" s="54" t="str">
        <f>IF(B109&lt;&gt;"", VLOOKUP(B109,Descrição!$C$1:$G$114,3,0),"")</f>
        <v/>
      </c>
      <c r="K109" s="54" t="str">
        <f>IF(B109&lt;&gt;"", IF(VLOOKUP(B109,Descrição!$C$1:$G$114,4,0),IF(I109*J109 &gt; VLOOKUP(B109,Descrição!$C$1:$G$114,4,0), VLOOKUP(B109,Descrição!$C$1:$G$114,4,0), I109*J109),I109*J109),"")</f>
        <v/>
      </c>
      <c r="L109" s="19"/>
    </row>
    <row r="110" spans="2:12" ht="15.4" customHeight="1" x14ac:dyDescent="0.25">
      <c r="B110" s="56"/>
      <c r="C110" s="54" t="str">
        <f>IF(B110&lt;&gt;"", VLOOKUP(B110,Descrição!$C$1:$G$114,5,0),"")</f>
        <v/>
      </c>
      <c r="D110" s="68" t="str">
        <f>IF(B110&lt;&gt;"",VLOOKUP(B110,Descrição!$C$1:$G$114,2,0),"")</f>
        <v/>
      </c>
      <c r="E110" s="68"/>
      <c r="F110" s="68"/>
      <c r="G110" s="68"/>
      <c r="H110" s="68"/>
      <c r="I110" s="55"/>
      <c r="J110" s="54" t="str">
        <f>IF(B110&lt;&gt;"", VLOOKUP(B110,Descrição!$C$1:$G$114,3,0),"")</f>
        <v/>
      </c>
      <c r="K110" s="54" t="str">
        <f>IF(B110&lt;&gt;"", IF(VLOOKUP(B110,Descrição!$C$1:$G$114,4,0),IF(I110*J110 &gt; VLOOKUP(B110,Descrição!$C$1:$G$114,4,0), VLOOKUP(B110,Descrição!$C$1:$G$114,4,0), I110*J110),I110*J110),"")</f>
        <v/>
      </c>
      <c r="L110" s="19"/>
    </row>
    <row r="111" spans="2:12" ht="15.4" customHeight="1" x14ac:dyDescent="0.25">
      <c r="B111" s="56"/>
      <c r="C111" s="54" t="str">
        <f>IF(B111&lt;&gt;"", VLOOKUP(B111,Descrição!$C$1:$G$114,5,0),"")</f>
        <v/>
      </c>
      <c r="D111" s="68" t="str">
        <f>IF(B111&lt;&gt;"",VLOOKUP(B111,Descrição!$C$1:$G$114,2,0),"")</f>
        <v/>
      </c>
      <c r="E111" s="68"/>
      <c r="F111" s="68"/>
      <c r="G111" s="68"/>
      <c r="H111" s="68"/>
      <c r="I111" s="55"/>
      <c r="J111" s="54" t="str">
        <f>IF(B111&lt;&gt;"", VLOOKUP(B111,Descrição!$C$1:$G$114,3,0),"")</f>
        <v/>
      </c>
      <c r="K111" s="54" t="str">
        <f>IF(B111&lt;&gt;"", IF(VLOOKUP(B111,Descrição!$C$1:$G$114,4,0),IF(I111*J111 &gt; VLOOKUP(B111,Descrição!$C$1:$G$114,4,0), VLOOKUP(B111,Descrição!$C$1:$G$114,4,0), I111*J111),I111*J111),"")</f>
        <v/>
      </c>
      <c r="L111" s="19"/>
    </row>
    <row r="112" spans="2:12" ht="15.4" customHeight="1" x14ac:dyDescent="0.25">
      <c r="B112" s="56"/>
      <c r="C112" s="54" t="str">
        <f>IF(B112&lt;&gt;"", VLOOKUP(B112,Descrição!$C$1:$G$114,5,0),"")</f>
        <v/>
      </c>
      <c r="D112" s="68" t="str">
        <f>IF(B112&lt;&gt;"",VLOOKUP(B112,Descrição!$C$1:$G$114,2,0),"")</f>
        <v/>
      </c>
      <c r="E112" s="68"/>
      <c r="F112" s="68"/>
      <c r="G112" s="68"/>
      <c r="H112" s="68"/>
      <c r="I112" s="55"/>
      <c r="J112" s="54" t="str">
        <f>IF(B112&lt;&gt;"", VLOOKUP(B112,Descrição!$C$1:$G$114,3,0),"")</f>
        <v/>
      </c>
      <c r="K112" s="54" t="str">
        <f>IF(B112&lt;&gt;"", IF(VLOOKUP(B112,Descrição!$C$1:$G$114,4,0),IF(I112*J112 &gt; VLOOKUP(B112,Descrição!$C$1:$G$114,4,0), VLOOKUP(B112,Descrição!$C$1:$G$114,4,0), I112*J112),I112*J112),"")</f>
        <v/>
      </c>
      <c r="L112" s="19"/>
    </row>
    <row r="113" spans="2:12" ht="15.4" customHeight="1" x14ac:dyDescent="0.25">
      <c r="B113" s="56"/>
      <c r="C113" s="54" t="str">
        <f>IF(B113&lt;&gt;"", VLOOKUP(B113,Descrição!$C$1:$G$114,5,0),"")</f>
        <v/>
      </c>
      <c r="D113" s="68" t="str">
        <f>IF(B113&lt;&gt;"",VLOOKUP(B113,Descrição!$C$1:$G$114,2,0),"")</f>
        <v/>
      </c>
      <c r="E113" s="68"/>
      <c r="F113" s="68"/>
      <c r="G113" s="68"/>
      <c r="H113" s="68"/>
      <c r="I113" s="55"/>
      <c r="J113" s="54" t="str">
        <f>IF(B113&lt;&gt;"", VLOOKUP(B113,Descrição!$C$1:$G$114,3,0),"")</f>
        <v/>
      </c>
      <c r="K113" s="54" t="str">
        <f>IF(B113&lt;&gt;"", IF(VLOOKUP(B113,Descrição!$C$1:$G$114,4,0),IF(I113*J113 &gt; VLOOKUP(B113,Descrição!$C$1:$G$114,4,0), VLOOKUP(B113,Descrição!$C$1:$G$114,4,0), I113*J113),I113*J113),"")</f>
        <v/>
      </c>
      <c r="L113" s="19"/>
    </row>
    <row r="114" spans="2:12" ht="15.4" customHeight="1" x14ac:dyDescent="0.25">
      <c r="B114" s="56"/>
      <c r="C114" s="54" t="str">
        <f>IF(B114&lt;&gt;"", VLOOKUP(B114,Descrição!$C$1:$G$114,5,0),"")</f>
        <v/>
      </c>
      <c r="D114" s="68" t="str">
        <f>IF(B114&lt;&gt;"",VLOOKUP(B114,Descrição!$C$1:$G$114,2,0),"")</f>
        <v/>
      </c>
      <c r="E114" s="68"/>
      <c r="F114" s="68"/>
      <c r="G114" s="68"/>
      <c r="H114" s="68"/>
      <c r="I114" s="55"/>
      <c r="J114" s="54" t="str">
        <f>IF(B114&lt;&gt;"", VLOOKUP(B114,Descrição!$C$1:$G$114,3,0),"")</f>
        <v/>
      </c>
      <c r="K114" s="54" t="str">
        <f>IF(B114&lt;&gt;"", IF(VLOOKUP(B114,Descrição!$C$1:$G$114,4,0),IF(I114*J114 &gt; VLOOKUP(B114,Descrição!$C$1:$G$114,4,0), VLOOKUP(B114,Descrição!$C$1:$G$114,4,0), I114*J114),I114*J114),"")</f>
        <v/>
      </c>
      <c r="L114" s="19"/>
    </row>
    <row r="115" spans="2:12" ht="15.4" customHeight="1" x14ac:dyDescent="0.25">
      <c r="B115" s="56"/>
      <c r="C115" s="54" t="str">
        <f>IF(B115&lt;&gt;"", VLOOKUP(B115,Descrição!$C$1:$G$114,5,0),"")</f>
        <v/>
      </c>
      <c r="D115" s="68" t="str">
        <f>IF(B115&lt;&gt;"",VLOOKUP(B115,Descrição!$C$1:$G$114,2,0),"")</f>
        <v/>
      </c>
      <c r="E115" s="68"/>
      <c r="F115" s="68"/>
      <c r="G115" s="68"/>
      <c r="H115" s="68"/>
      <c r="I115" s="55"/>
      <c r="J115" s="54" t="str">
        <f>IF(B115&lt;&gt;"", VLOOKUP(B115,Descrição!$C$1:$G$114,3,0),"")</f>
        <v/>
      </c>
      <c r="K115" s="54" t="str">
        <f>IF(B115&lt;&gt;"", IF(VLOOKUP(B115,Descrição!$C$1:$G$114,4,0),IF(I115*J115 &gt; VLOOKUP(B115,Descrição!$C$1:$G$114,4,0), VLOOKUP(B115,Descrição!$C$1:$G$114,4,0), I115*J115),I115*J115),"")</f>
        <v/>
      </c>
      <c r="L115" s="19"/>
    </row>
    <row r="116" spans="2:12" ht="15.4" customHeight="1" x14ac:dyDescent="0.25">
      <c r="B116" s="56"/>
      <c r="C116" s="54" t="str">
        <f>IF(B116&lt;&gt;"", VLOOKUP(B116,Descrição!$C$1:$G$114,5,0),"")</f>
        <v/>
      </c>
      <c r="D116" s="68" t="str">
        <f>IF(B116&lt;&gt;"",VLOOKUP(B116,Descrição!$C$1:$G$114,2,0),"")</f>
        <v/>
      </c>
      <c r="E116" s="68"/>
      <c r="F116" s="68"/>
      <c r="G116" s="68"/>
      <c r="H116" s="68"/>
      <c r="I116" s="55"/>
      <c r="J116" s="54" t="str">
        <f>IF(B116&lt;&gt;"", VLOOKUP(B116,Descrição!$C$1:$G$114,3,0),"")</f>
        <v/>
      </c>
      <c r="K116" s="54" t="str">
        <f>IF(B116&lt;&gt;"", IF(VLOOKUP(B116,Descrição!$C$1:$G$114,4,0),IF(I116*J116 &gt; VLOOKUP(B116,Descrição!$C$1:$G$114,4,0), VLOOKUP(B116,Descrição!$C$1:$G$114,4,0), I116*J116),I116*J116),"")</f>
        <v/>
      </c>
      <c r="L116" s="19"/>
    </row>
    <row r="117" spans="2:12" ht="15.4" customHeight="1" x14ac:dyDescent="0.25">
      <c r="B117" s="56"/>
      <c r="C117" s="54" t="str">
        <f>IF(B117&lt;&gt;"", VLOOKUP(B117,Descrição!$C$1:$G$114,5,0),"")</f>
        <v/>
      </c>
      <c r="D117" s="68" t="str">
        <f>IF(B117&lt;&gt;"",VLOOKUP(B117,Descrição!$C$1:$G$114,2,0),"")</f>
        <v/>
      </c>
      <c r="E117" s="68"/>
      <c r="F117" s="68"/>
      <c r="G117" s="68"/>
      <c r="H117" s="68"/>
      <c r="I117" s="55"/>
      <c r="J117" s="54" t="str">
        <f>IF(B117&lt;&gt;"", VLOOKUP(B117,Descrição!$C$1:$G$114,3,0),"")</f>
        <v/>
      </c>
      <c r="K117" s="54" t="str">
        <f>IF(B117&lt;&gt;"", IF(VLOOKUP(B117,Descrição!$C$1:$G$114,4,0),IF(I117*J117 &gt; VLOOKUP(B117,Descrição!$C$1:$G$114,4,0), VLOOKUP(B117,Descrição!$C$1:$G$114,4,0), I117*J117),I117*J117),"")</f>
        <v/>
      </c>
      <c r="L117" s="19"/>
    </row>
    <row r="118" spans="2:12" ht="15.4" customHeight="1" x14ac:dyDescent="0.25">
      <c r="B118" s="56"/>
      <c r="C118" s="54" t="str">
        <f>IF(B118&lt;&gt;"", VLOOKUP(B118,Descrição!$C$1:$G$114,5,0),"")</f>
        <v/>
      </c>
      <c r="D118" s="68" t="str">
        <f>IF(B118&lt;&gt;"",VLOOKUP(B118,Descrição!$C$1:$G$114,2,0),"")</f>
        <v/>
      </c>
      <c r="E118" s="68"/>
      <c r="F118" s="68"/>
      <c r="G118" s="68"/>
      <c r="H118" s="68"/>
      <c r="I118" s="55"/>
      <c r="J118" s="54" t="str">
        <f>IF(B118&lt;&gt;"", VLOOKUP(B118,Descrição!$C$1:$G$114,3,0),"")</f>
        <v/>
      </c>
      <c r="K118" s="54" t="str">
        <f>IF(B118&lt;&gt;"", IF(VLOOKUP(B118,Descrição!$C$1:$G$114,4,0),IF(I118*J118 &gt; VLOOKUP(B118,Descrição!$C$1:$G$114,4,0), VLOOKUP(B118,Descrição!$C$1:$G$114,4,0), I118*J118),I118*J118),"")</f>
        <v/>
      </c>
      <c r="L118" s="19"/>
    </row>
    <row r="119" spans="2:12" ht="15.4" customHeight="1" x14ac:dyDescent="0.25">
      <c r="B119" s="56"/>
      <c r="C119" s="54" t="str">
        <f>IF(B119&lt;&gt;"", VLOOKUP(B119,Descrição!$C$1:$G$114,5,0),"")</f>
        <v/>
      </c>
      <c r="D119" s="68" t="str">
        <f>IF(B119&lt;&gt;"",VLOOKUP(B119,Descrição!$C$1:$G$114,2,0),"")</f>
        <v/>
      </c>
      <c r="E119" s="68"/>
      <c r="F119" s="68"/>
      <c r="G119" s="68"/>
      <c r="H119" s="68"/>
      <c r="I119" s="55"/>
      <c r="J119" s="54" t="str">
        <f>IF(B119&lt;&gt;"", VLOOKUP(B119,Descrição!$C$1:$G$114,3,0),"")</f>
        <v/>
      </c>
      <c r="K119" s="54" t="str">
        <f>IF(B119&lt;&gt;"", IF(VLOOKUP(B119,Descrição!$C$1:$G$114,4,0),IF(I119*J119 &gt; VLOOKUP(B119,Descrição!$C$1:$G$114,4,0), VLOOKUP(B119,Descrição!$C$1:$G$114,4,0), I119*J119),I119*J119),"")</f>
        <v/>
      </c>
      <c r="L119" s="19"/>
    </row>
    <row r="120" spans="2:12" ht="15.4" customHeight="1" x14ac:dyDescent="0.25">
      <c r="B120" s="56"/>
      <c r="C120" s="54" t="str">
        <f>IF(B120&lt;&gt;"", VLOOKUP(B120,Descrição!$C$1:$G$114,5,0),"")</f>
        <v/>
      </c>
      <c r="D120" s="68" t="str">
        <f>IF(B120&lt;&gt;"",VLOOKUP(B120,Descrição!$C$1:$G$114,2,0),"")</f>
        <v/>
      </c>
      <c r="E120" s="68"/>
      <c r="F120" s="68"/>
      <c r="G120" s="68"/>
      <c r="H120" s="68"/>
      <c r="I120" s="55"/>
      <c r="J120" s="54" t="str">
        <f>IF(B120&lt;&gt;"", VLOOKUP(B120,Descrição!$C$1:$G$114,3,0),"")</f>
        <v/>
      </c>
      <c r="K120" s="54" t="str">
        <f>IF(B120&lt;&gt;"", IF(VLOOKUP(B120,Descrição!$C$1:$G$114,4,0),IF(I120*J120 &gt; VLOOKUP(B120,Descrição!$C$1:$G$114,4,0), VLOOKUP(B120,Descrição!$C$1:$G$114,4,0), I120*J120),I120*J120),"")</f>
        <v/>
      </c>
      <c r="L120" s="19"/>
    </row>
    <row r="121" spans="2:12" ht="15.4" customHeight="1" x14ac:dyDescent="0.25">
      <c r="B121" s="56"/>
      <c r="C121" s="54" t="str">
        <f>IF(B121&lt;&gt;"", VLOOKUP(B121,Descrição!$C$1:$G$114,5,0),"")</f>
        <v/>
      </c>
      <c r="D121" s="68" t="str">
        <f>IF(B121&lt;&gt;"",VLOOKUP(B121,Descrição!$C$1:$G$114,2,0),"")</f>
        <v/>
      </c>
      <c r="E121" s="68"/>
      <c r="F121" s="68"/>
      <c r="G121" s="68"/>
      <c r="H121" s="68"/>
      <c r="I121" s="55"/>
      <c r="J121" s="54" t="str">
        <f>IF(B121&lt;&gt;"", VLOOKUP(B121,Descrição!$C$1:$G$114,3,0),"")</f>
        <v/>
      </c>
      <c r="K121" s="54" t="str">
        <f>IF(B121&lt;&gt;"", IF(VLOOKUP(B121,Descrição!$C$1:$G$114,4,0),IF(I121*J121 &gt; VLOOKUP(B121,Descrição!$C$1:$G$114,4,0), VLOOKUP(B121,Descrição!$C$1:$G$114,4,0), I121*J121),I121*J121),"")</f>
        <v/>
      </c>
      <c r="L121" s="19"/>
    </row>
    <row r="122" spans="2:12" ht="15.4" customHeight="1" x14ac:dyDescent="0.25">
      <c r="B122" s="56"/>
      <c r="C122" s="54" t="str">
        <f>IF(B122&lt;&gt;"", VLOOKUP(B122,Descrição!$C$1:$G$114,5,0),"")</f>
        <v/>
      </c>
      <c r="D122" s="68" t="str">
        <f>IF(B122&lt;&gt;"",VLOOKUP(B122,Descrição!$C$1:$G$114,2,0),"")</f>
        <v/>
      </c>
      <c r="E122" s="68"/>
      <c r="F122" s="68"/>
      <c r="G122" s="68"/>
      <c r="H122" s="68"/>
      <c r="I122" s="55"/>
      <c r="J122" s="54" t="str">
        <f>IF(B122&lt;&gt;"", VLOOKUP(B122,Descrição!$C$1:$G$114,3,0),"")</f>
        <v/>
      </c>
      <c r="K122" s="54" t="str">
        <f>IF(B122&lt;&gt;"", IF(VLOOKUP(B122,Descrição!$C$1:$G$114,4,0),IF(I122*J122 &gt; VLOOKUP(B122,Descrição!$C$1:$G$114,4,0), VLOOKUP(B122,Descrição!$C$1:$G$114,4,0), I122*J122),I122*J122),"")</f>
        <v/>
      </c>
      <c r="L122" s="19"/>
    </row>
  </sheetData>
  <sheetProtection algorithmName="SHA-512" hashValue="jWTnrFGO4nyCyE/ZD/+57zr4H4p8A5UvZBAc0nyK8AGEk/1BSv9iexCf/GElhe5AWTgsjL2Ud6FWad29n8U7lQ==" saltValue="ka5OV7AXwC9XbKsLUBswIw==" spinCount="100000" sheet="1" formatCells="0" formatColumns="0" formatRows="0" insertRows="0"/>
  <mergeCells count="114">
    <mergeCell ref="B6:K6"/>
    <mergeCell ref="I7:K7"/>
    <mergeCell ref="C9:D9"/>
    <mergeCell ref="F9:K9"/>
    <mergeCell ref="B11:C11"/>
    <mergeCell ref="D11:K11"/>
    <mergeCell ref="D21:H21"/>
    <mergeCell ref="D22:J22"/>
    <mergeCell ref="D23:H23"/>
    <mergeCell ref="D24:H24"/>
    <mergeCell ref="D25:H25"/>
    <mergeCell ref="D26:H26"/>
    <mergeCell ref="B13:C13"/>
    <mergeCell ref="D13:K13"/>
    <mergeCell ref="I16:K16"/>
    <mergeCell ref="D18:H18"/>
    <mergeCell ref="D19:H19"/>
    <mergeCell ref="D20:J20"/>
    <mergeCell ref="D33:H33"/>
    <mergeCell ref="D34:H34"/>
    <mergeCell ref="D35:H35"/>
    <mergeCell ref="D36:H36"/>
    <mergeCell ref="D37:H37"/>
    <mergeCell ref="D38:H38"/>
    <mergeCell ref="D27:H27"/>
    <mergeCell ref="D28:H28"/>
    <mergeCell ref="D29:H29"/>
    <mergeCell ref="D30:H30"/>
    <mergeCell ref="D31:H31"/>
    <mergeCell ref="D32:H32"/>
    <mergeCell ref="D45:H45"/>
    <mergeCell ref="D46:H46"/>
    <mergeCell ref="D47:H47"/>
    <mergeCell ref="D48:H48"/>
    <mergeCell ref="D49:H49"/>
    <mergeCell ref="D50:H50"/>
    <mergeCell ref="D39:H39"/>
    <mergeCell ref="D40:H40"/>
    <mergeCell ref="D41:H41"/>
    <mergeCell ref="D42:H42"/>
    <mergeCell ref="D43:H43"/>
    <mergeCell ref="D44:H44"/>
    <mergeCell ref="D57:H57"/>
    <mergeCell ref="D58:H58"/>
    <mergeCell ref="D59:H59"/>
    <mergeCell ref="D60:H60"/>
    <mergeCell ref="D61:H61"/>
    <mergeCell ref="D62:H62"/>
    <mergeCell ref="D51:H51"/>
    <mergeCell ref="D52:H52"/>
    <mergeCell ref="D53:H53"/>
    <mergeCell ref="D54:H54"/>
    <mergeCell ref="D55:H55"/>
    <mergeCell ref="D56:H56"/>
    <mergeCell ref="D69:H69"/>
    <mergeCell ref="D70:H70"/>
    <mergeCell ref="D71:H71"/>
    <mergeCell ref="D72:H72"/>
    <mergeCell ref="D73:H73"/>
    <mergeCell ref="D74:H74"/>
    <mergeCell ref="D63:H63"/>
    <mergeCell ref="D64:H64"/>
    <mergeCell ref="D65:H65"/>
    <mergeCell ref="D66:H66"/>
    <mergeCell ref="D67:H67"/>
    <mergeCell ref="D68:H68"/>
    <mergeCell ref="D81:H81"/>
    <mergeCell ref="D82:H82"/>
    <mergeCell ref="D83:H83"/>
    <mergeCell ref="D84:H84"/>
    <mergeCell ref="D85:H85"/>
    <mergeCell ref="D86:H86"/>
    <mergeCell ref="D75:H75"/>
    <mergeCell ref="D76:H76"/>
    <mergeCell ref="D77:H77"/>
    <mergeCell ref="D78:H78"/>
    <mergeCell ref="D79:H79"/>
    <mergeCell ref="D80:H80"/>
    <mergeCell ref="D93:H93"/>
    <mergeCell ref="D94:H94"/>
    <mergeCell ref="D95:H95"/>
    <mergeCell ref="D96:H96"/>
    <mergeCell ref="D97:H97"/>
    <mergeCell ref="D98:H98"/>
    <mergeCell ref="D87:H87"/>
    <mergeCell ref="D88:H88"/>
    <mergeCell ref="D89:H89"/>
    <mergeCell ref="D90:H90"/>
    <mergeCell ref="D91:H91"/>
    <mergeCell ref="D92:H92"/>
    <mergeCell ref="D105:H105"/>
    <mergeCell ref="D106:H106"/>
    <mergeCell ref="D107:H107"/>
    <mergeCell ref="D108:H108"/>
    <mergeCell ref="D109:H109"/>
    <mergeCell ref="D110:H110"/>
    <mergeCell ref="D99:H99"/>
    <mergeCell ref="D100:H100"/>
    <mergeCell ref="D101:H101"/>
    <mergeCell ref="D102:H102"/>
    <mergeCell ref="D103:H103"/>
    <mergeCell ref="D104:H104"/>
    <mergeCell ref="D117:H117"/>
    <mergeCell ref="D118:H118"/>
    <mergeCell ref="D119:H119"/>
    <mergeCell ref="D120:H120"/>
    <mergeCell ref="D121:H121"/>
    <mergeCell ref="D122:H122"/>
    <mergeCell ref="D111:H111"/>
    <mergeCell ref="D112:H112"/>
    <mergeCell ref="D113:H113"/>
    <mergeCell ref="D114:H114"/>
    <mergeCell ref="D115:H115"/>
    <mergeCell ref="D116:H116"/>
  </mergeCells>
  <dataValidations disablePrompts="1" count="1">
    <dataValidation type="list" allowBlank="1" showInputMessage="1" showErrorMessage="1" sqref="D11:K11">
      <formula1>Campus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57150</xdr:rowOff>
                  </from>
                  <to>
                    <xdr:col>4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INDIRECT(VLOOKUP(D11,dados!A2:K15,2,FALSE))</xm:f>
          </x14:formula1>
          <xm:sqref>D13:K13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114"/>
  <sheetViews>
    <sheetView showGridLines="0" tabSelected="1" topLeftCell="B85" zoomScale="110" zoomScaleNormal="110" workbookViewId="0">
      <selection activeCell="D28" sqref="D28"/>
    </sheetView>
  </sheetViews>
  <sheetFormatPr defaultRowHeight="15" x14ac:dyDescent="0.25"/>
  <cols>
    <col min="1" max="1" width="15" customWidth="1"/>
    <col min="2" max="2" width="14.28515625" customWidth="1"/>
    <col min="3" max="3" width="7.7109375" style="20" customWidth="1"/>
    <col min="4" max="4" width="78.5703125" style="21" customWidth="1"/>
    <col min="5" max="5" width="13.85546875" style="22" customWidth="1"/>
    <col min="6" max="6" width="14" style="23" customWidth="1"/>
    <col min="7" max="7" width="8.140625" style="23" customWidth="1"/>
    <col min="8" max="8" width="48.28515625" style="24" customWidth="1"/>
    <col min="9" max="10" width="9.140625" style="25" customWidth="1"/>
    <col min="11" max="1025" width="8.7109375" customWidth="1"/>
  </cols>
  <sheetData>
    <row r="1" spans="1:10" s="1" customFormat="1" ht="30" x14ac:dyDescent="0.25">
      <c r="A1" s="26" t="s">
        <v>13</v>
      </c>
      <c r="B1" s="26" t="s">
        <v>14</v>
      </c>
      <c r="C1" s="27" t="s">
        <v>7</v>
      </c>
      <c r="D1" s="28" t="s">
        <v>15</v>
      </c>
      <c r="E1" s="29" t="s">
        <v>16</v>
      </c>
      <c r="F1" s="28" t="s">
        <v>17</v>
      </c>
      <c r="G1" s="28" t="s">
        <v>8</v>
      </c>
      <c r="H1" s="28" t="s">
        <v>18</v>
      </c>
      <c r="I1" s="24"/>
      <c r="J1" s="24"/>
    </row>
    <row r="2" spans="1:10" ht="40.9" customHeight="1" thickBot="1" x14ac:dyDescent="0.3">
      <c r="A2" s="91" t="s">
        <v>19</v>
      </c>
      <c r="B2" s="92" t="s">
        <v>20</v>
      </c>
      <c r="C2" s="30" t="s">
        <v>152</v>
      </c>
      <c r="D2" s="31" t="s">
        <v>21</v>
      </c>
      <c r="E2" s="32">
        <v>1</v>
      </c>
      <c r="F2" s="17">
        <v>2870</v>
      </c>
      <c r="G2" s="17">
        <v>1</v>
      </c>
      <c r="H2" s="33"/>
    </row>
    <row r="3" spans="1:10" ht="40.9" customHeight="1" thickBot="1" x14ac:dyDescent="0.3">
      <c r="A3" s="91"/>
      <c r="B3" s="92"/>
      <c r="C3" s="30" t="s">
        <v>151</v>
      </c>
      <c r="D3" s="31" t="s">
        <v>22</v>
      </c>
      <c r="E3" s="32">
        <v>1550</v>
      </c>
      <c r="F3" s="17"/>
      <c r="G3" s="17">
        <v>1</v>
      </c>
      <c r="H3" s="33"/>
    </row>
    <row r="4" spans="1:10" ht="40.9" customHeight="1" thickBot="1" x14ac:dyDescent="0.3">
      <c r="A4" s="91"/>
      <c r="B4" s="92"/>
      <c r="C4" s="30" t="s">
        <v>154</v>
      </c>
      <c r="D4" s="31" t="s">
        <v>23</v>
      </c>
      <c r="E4" s="32">
        <v>1550</v>
      </c>
      <c r="F4" s="17"/>
      <c r="G4" s="17">
        <v>1</v>
      </c>
      <c r="H4" s="33"/>
    </row>
    <row r="5" spans="1:10" ht="56.25" customHeight="1" thickBot="1" x14ac:dyDescent="0.3">
      <c r="A5" s="91"/>
      <c r="B5" s="92"/>
      <c r="C5" s="30" t="s">
        <v>24</v>
      </c>
      <c r="D5" s="31" t="s">
        <v>25</v>
      </c>
      <c r="E5" s="32">
        <v>2000</v>
      </c>
      <c r="F5" s="17"/>
      <c r="G5" s="17">
        <v>1</v>
      </c>
      <c r="H5" s="33"/>
    </row>
    <row r="6" spans="1:10" ht="60.75" customHeight="1" thickBot="1" x14ac:dyDescent="0.3">
      <c r="A6" s="91"/>
      <c r="B6" s="92"/>
      <c r="C6" s="30" t="s">
        <v>26</v>
      </c>
      <c r="D6" s="31" t="s">
        <v>27</v>
      </c>
      <c r="E6" s="32">
        <v>500</v>
      </c>
      <c r="F6" s="17"/>
      <c r="G6" s="17">
        <v>1</v>
      </c>
      <c r="H6" s="33"/>
    </row>
    <row r="7" spans="1:10" ht="51" customHeight="1" thickBot="1" x14ac:dyDescent="0.3">
      <c r="A7" s="91"/>
      <c r="B7" s="92"/>
      <c r="C7" s="30" t="s">
        <v>155</v>
      </c>
      <c r="D7" s="31" t="s">
        <v>28</v>
      </c>
      <c r="E7" s="32">
        <v>1</v>
      </c>
      <c r="F7" s="17"/>
      <c r="G7" s="17">
        <v>1</v>
      </c>
      <c r="H7" s="34" t="s">
        <v>29</v>
      </c>
    </row>
    <row r="8" spans="1:10" ht="40.9" customHeight="1" thickBot="1" x14ac:dyDescent="0.3">
      <c r="A8" s="91"/>
      <c r="B8" s="92"/>
      <c r="C8" s="30" t="s">
        <v>156</v>
      </c>
      <c r="D8" s="31" t="s">
        <v>30</v>
      </c>
      <c r="E8" s="32">
        <v>1160</v>
      </c>
      <c r="F8" s="17"/>
      <c r="G8" s="17">
        <v>1</v>
      </c>
      <c r="H8" s="33"/>
    </row>
    <row r="9" spans="1:10" ht="40.9" customHeight="1" thickBot="1" x14ac:dyDescent="0.3">
      <c r="A9" s="91"/>
      <c r="B9" s="92"/>
      <c r="C9" s="30" t="s">
        <v>157</v>
      </c>
      <c r="D9" s="31" t="s">
        <v>31</v>
      </c>
      <c r="E9" s="32">
        <v>2000</v>
      </c>
      <c r="F9" s="17"/>
      <c r="G9" s="17">
        <v>1</v>
      </c>
      <c r="H9" s="33"/>
    </row>
    <row r="10" spans="1:10" ht="40.9" customHeight="1" thickBot="1" x14ac:dyDescent="0.3">
      <c r="A10" s="91"/>
      <c r="B10" s="92"/>
      <c r="C10" s="30" t="s">
        <v>158</v>
      </c>
      <c r="D10" s="31" t="s">
        <v>32</v>
      </c>
      <c r="E10" s="32">
        <v>1</v>
      </c>
      <c r="F10" s="17"/>
      <c r="G10" s="17">
        <v>1</v>
      </c>
      <c r="H10" s="34" t="s">
        <v>29</v>
      </c>
    </row>
    <row r="11" spans="1:10" ht="40.9" customHeight="1" thickBot="1" x14ac:dyDescent="0.3">
      <c r="A11" s="91"/>
      <c r="B11" s="92"/>
      <c r="C11" s="30" t="s">
        <v>33</v>
      </c>
      <c r="D11" s="31" t="s">
        <v>34</v>
      </c>
      <c r="E11" s="32">
        <v>70</v>
      </c>
      <c r="F11" s="17"/>
      <c r="G11" s="17">
        <v>1</v>
      </c>
      <c r="H11" s="33"/>
    </row>
    <row r="12" spans="1:10" ht="40.9" customHeight="1" thickBot="1" x14ac:dyDescent="0.3">
      <c r="A12" s="91"/>
      <c r="B12" s="92"/>
      <c r="C12" s="30" t="s">
        <v>35</v>
      </c>
      <c r="D12" s="31" t="s">
        <v>36</v>
      </c>
      <c r="E12" s="32">
        <v>40</v>
      </c>
      <c r="F12" s="17"/>
      <c r="G12" s="17">
        <v>1</v>
      </c>
      <c r="H12" s="33"/>
    </row>
    <row r="13" spans="1:10" ht="40.9" customHeight="1" thickBot="1" x14ac:dyDescent="0.3">
      <c r="A13" s="91"/>
      <c r="B13" s="92"/>
      <c r="C13" s="30" t="s">
        <v>159</v>
      </c>
      <c r="D13" s="31" t="s">
        <v>37</v>
      </c>
      <c r="E13" s="32">
        <v>20</v>
      </c>
      <c r="F13" s="17"/>
      <c r="G13" s="17">
        <v>1</v>
      </c>
      <c r="H13" s="33"/>
    </row>
    <row r="14" spans="1:10" ht="40.9" customHeight="1" thickBot="1" x14ac:dyDescent="0.3">
      <c r="A14" s="91"/>
      <c r="B14" s="92"/>
      <c r="C14" s="30" t="s">
        <v>160</v>
      </c>
      <c r="D14" s="31" t="s">
        <v>38</v>
      </c>
      <c r="E14" s="32">
        <v>10</v>
      </c>
      <c r="F14" s="17"/>
      <c r="G14" s="17">
        <v>1</v>
      </c>
      <c r="H14" s="33"/>
    </row>
    <row r="15" spans="1:10" ht="40.9" customHeight="1" thickBot="1" x14ac:dyDescent="0.3">
      <c r="A15" s="91"/>
      <c r="B15" s="92"/>
      <c r="C15" s="30" t="s">
        <v>161</v>
      </c>
      <c r="D15" s="31" t="s">
        <v>39</v>
      </c>
      <c r="E15" s="32">
        <v>5</v>
      </c>
      <c r="F15" s="17"/>
      <c r="G15" s="17">
        <v>1</v>
      </c>
      <c r="H15" s="33"/>
    </row>
    <row r="16" spans="1:10" ht="40.9" customHeight="1" thickBot="1" x14ac:dyDescent="0.3">
      <c r="A16" s="91"/>
      <c r="B16" s="92"/>
      <c r="C16" s="30" t="s">
        <v>162</v>
      </c>
      <c r="D16" s="31" t="s">
        <v>40</v>
      </c>
      <c r="E16" s="32">
        <v>10</v>
      </c>
      <c r="F16" s="17"/>
      <c r="G16" s="17">
        <v>1</v>
      </c>
      <c r="H16" s="33"/>
    </row>
    <row r="17" spans="1:8" ht="40.9" customHeight="1" thickBot="1" x14ac:dyDescent="0.3">
      <c r="A17" s="91"/>
      <c r="B17" s="92"/>
      <c r="C17" s="30" t="s">
        <v>163</v>
      </c>
      <c r="D17" s="31" t="s">
        <v>41</v>
      </c>
      <c r="E17" s="32">
        <v>450</v>
      </c>
      <c r="F17" s="17"/>
      <c r="G17" s="17">
        <v>1</v>
      </c>
      <c r="H17" s="33"/>
    </row>
    <row r="18" spans="1:8" ht="40.9" customHeight="1" thickBot="1" x14ac:dyDescent="0.3">
      <c r="A18" s="91"/>
      <c r="B18" s="92"/>
      <c r="C18" s="30" t="s">
        <v>164</v>
      </c>
      <c r="D18" s="31" t="s">
        <v>42</v>
      </c>
      <c r="E18" s="32">
        <v>10</v>
      </c>
      <c r="F18" s="17"/>
      <c r="G18" s="17">
        <v>1</v>
      </c>
      <c r="H18" s="33"/>
    </row>
    <row r="19" spans="1:8" ht="40.9" customHeight="1" thickBot="1" x14ac:dyDescent="0.3">
      <c r="A19" s="91"/>
      <c r="B19" s="92"/>
      <c r="C19" s="30" t="s">
        <v>165</v>
      </c>
      <c r="D19" s="31" t="s">
        <v>43</v>
      </c>
      <c r="E19" s="35">
        <v>5</v>
      </c>
      <c r="F19" s="17"/>
      <c r="G19" s="17">
        <v>1</v>
      </c>
      <c r="H19" s="33"/>
    </row>
    <row r="20" spans="1:8" ht="40.9" customHeight="1" thickBot="1" x14ac:dyDescent="0.3">
      <c r="A20" s="91"/>
      <c r="B20" s="92"/>
      <c r="C20" s="30" t="s">
        <v>166</v>
      </c>
      <c r="D20" s="37" t="s">
        <v>44</v>
      </c>
      <c r="E20" s="38">
        <v>300</v>
      </c>
      <c r="F20" s="38"/>
      <c r="G20" s="38">
        <v>1</v>
      </c>
      <c r="H20" s="37"/>
    </row>
    <row r="21" spans="1:8" ht="40.9" customHeight="1" thickBot="1" x14ac:dyDescent="0.3">
      <c r="A21" s="91"/>
      <c r="B21" s="93" t="s">
        <v>45</v>
      </c>
      <c r="C21" s="30" t="s">
        <v>46</v>
      </c>
      <c r="D21" s="39" t="s">
        <v>47</v>
      </c>
      <c r="E21" s="35">
        <v>1500</v>
      </c>
      <c r="F21" s="17"/>
      <c r="G21" s="17">
        <v>1</v>
      </c>
      <c r="H21" s="33"/>
    </row>
    <row r="22" spans="1:8" ht="40.9" customHeight="1" thickBot="1" x14ac:dyDescent="0.3">
      <c r="A22" s="91"/>
      <c r="B22" s="93"/>
      <c r="C22" s="30" t="s">
        <v>48</v>
      </c>
      <c r="D22" s="41" t="s">
        <v>49</v>
      </c>
      <c r="E22" s="35">
        <v>3000</v>
      </c>
      <c r="F22" s="17"/>
      <c r="G22" s="17">
        <v>1</v>
      </c>
      <c r="H22" s="33"/>
    </row>
    <row r="23" spans="1:8" ht="40.9" customHeight="1" thickBot="1" x14ac:dyDescent="0.3">
      <c r="A23" s="91"/>
      <c r="B23" s="93"/>
      <c r="C23" s="30" t="s">
        <v>167</v>
      </c>
      <c r="D23" s="31" t="s">
        <v>50</v>
      </c>
      <c r="E23" s="35">
        <v>2320</v>
      </c>
      <c r="F23" s="17"/>
      <c r="G23" s="17">
        <v>1</v>
      </c>
      <c r="H23" s="33"/>
    </row>
    <row r="24" spans="1:8" ht="40.9" customHeight="1" thickBot="1" x14ac:dyDescent="0.3">
      <c r="A24" s="91"/>
      <c r="B24" s="93"/>
      <c r="C24" s="30" t="s">
        <v>153</v>
      </c>
      <c r="D24" s="31" t="s">
        <v>51</v>
      </c>
      <c r="E24" s="35">
        <v>1930</v>
      </c>
      <c r="F24" s="17"/>
      <c r="G24" s="17">
        <v>1</v>
      </c>
      <c r="H24" s="33"/>
    </row>
    <row r="25" spans="1:8" ht="40.9" customHeight="1" thickBot="1" x14ac:dyDescent="0.3">
      <c r="A25" s="91"/>
      <c r="B25" s="93"/>
      <c r="C25" s="30" t="s">
        <v>168</v>
      </c>
      <c r="D25" s="31" t="s">
        <v>52</v>
      </c>
      <c r="E25" s="35">
        <v>1600</v>
      </c>
      <c r="F25" s="17"/>
      <c r="G25" s="17">
        <v>1</v>
      </c>
      <c r="H25" s="33"/>
    </row>
    <row r="26" spans="1:8" ht="40.9" customHeight="1" thickBot="1" x14ac:dyDescent="0.3">
      <c r="A26" s="91"/>
      <c r="B26" s="93"/>
      <c r="C26" s="30" t="s">
        <v>169</v>
      </c>
      <c r="D26" s="31" t="s">
        <v>53</v>
      </c>
      <c r="E26" s="35">
        <v>1300</v>
      </c>
      <c r="F26" s="17"/>
      <c r="G26" s="17">
        <v>1</v>
      </c>
      <c r="H26" s="33"/>
    </row>
    <row r="27" spans="1:8" ht="40.9" customHeight="1" thickBot="1" x14ac:dyDescent="0.3">
      <c r="A27" s="91"/>
      <c r="B27" s="93"/>
      <c r="C27" s="30" t="s">
        <v>244</v>
      </c>
      <c r="D27" s="31" t="s">
        <v>54</v>
      </c>
      <c r="E27" s="35">
        <v>1050</v>
      </c>
      <c r="F27" s="17"/>
      <c r="G27" s="17">
        <v>1</v>
      </c>
      <c r="H27" s="33"/>
    </row>
    <row r="28" spans="1:8" ht="40.9" customHeight="1" thickBot="1" x14ac:dyDescent="0.3">
      <c r="A28" s="91"/>
      <c r="B28" s="93"/>
      <c r="C28" s="30" t="s">
        <v>245</v>
      </c>
      <c r="D28" s="31" t="s">
        <v>55</v>
      </c>
      <c r="E28" s="35">
        <v>860</v>
      </c>
      <c r="F28" s="17"/>
      <c r="G28" s="17">
        <v>1</v>
      </c>
      <c r="H28" s="33"/>
    </row>
    <row r="29" spans="1:8" ht="40.9" customHeight="1" thickBot="1" x14ac:dyDescent="0.3">
      <c r="A29" s="91"/>
      <c r="B29" s="93"/>
      <c r="C29" s="30" t="s">
        <v>246</v>
      </c>
      <c r="D29" s="31" t="s">
        <v>56</v>
      </c>
      <c r="E29" s="32">
        <v>675</v>
      </c>
      <c r="F29" s="17"/>
      <c r="G29" s="17">
        <v>1</v>
      </c>
      <c r="H29" s="33"/>
    </row>
    <row r="30" spans="1:8" ht="40.9" customHeight="1" thickBot="1" x14ac:dyDescent="0.3">
      <c r="A30" s="91"/>
      <c r="B30" s="93"/>
      <c r="C30" s="30" t="s">
        <v>247</v>
      </c>
      <c r="D30" s="31" t="s">
        <v>57</v>
      </c>
      <c r="E30" s="32">
        <v>490</v>
      </c>
      <c r="F30" s="17"/>
      <c r="G30" s="17">
        <v>1</v>
      </c>
      <c r="H30" s="33"/>
    </row>
    <row r="31" spans="1:8" ht="40.9" customHeight="1" thickBot="1" x14ac:dyDescent="0.3">
      <c r="A31" s="91"/>
      <c r="B31" s="93"/>
      <c r="C31" s="30" t="s">
        <v>170</v>
      </c>
      <c r="D31" s="31" t="s">
        <v>58</v>
      </c>
      <c r="E31" s="32">
        <v>1000</v>
      </c>
      <c r="F31" s="17"/>
      <c r="G31" s="17">
        <v>1</v>
      </c>
      <c r="H31" s="33"/>
    </row>
    <row r="32" spans="1:8" ht="40.9" customHeight="1" thickBot="1" x14ac:dyDescent="0.3">
      <c r="A32" s="91"/>
      <c r="B32" s="93"/>
      <c r="C32" s="30" t="s">
        <v>171</v>
      </c>
      <c r="D32" s="31" t="s">
        <v>59</v>
      </c>
      <c r="E32" s="32">
        <v>225</v>
      </c>
      <c r="F32" s="17"/>
      <c r="G32" s="17">
        <v>1</v>
      </c>
      <c r="H32" s="33"/>
    </row>
    <row r="33" spans="1:8" ht="40.9" customHeight="1" thickBot="1" x14ac:dyDescent="0.3">
      <c r="A33" s="91"/>
      <c r="B33" s="93"/>
      <c r="C33" s="30" t="s">
        <v>172</v>
      </c>
      <c r="D33" s="31" t="s">
        <v>60</v>
      </c>
      <c r="E33" s="32">
        <v>450</v>
      </c>
      <c r="F33" s="17"/>
      <c r="G33" s="17">
        <v>1</v>
      </c>
      <c r="H33" s="33"/>
    </row>
    <row r="34" spans="1:8" ht="40.9" customHeight="1" thickBot="1" x14ac:dyDescent="0.3">
      <c r="A34" s="91"/>
      <c r="B34" s="93"/>
      <c r="C34" s="30" t="s">
        <v>173</v>
      </c>
      <c r="D34" s="31" t="s">
        <v>61</v>
      </c>
      <c r="E34" s="32">
        <v>500</v>
      </c>
      <c r="F34" s="17"/>
      <c r="G34" s="17">
        <v>1</v>
      </c>
      <c r="H34" s="33"/>
    </row>
    <row r="35" spans="1:8" ht="40.9" customHeight="1" thickBot="1" x14ac:dyDescent="0.3">
      <c r="A35" s="91"/>
      <c r="B35" s="93"/>
      <c r="C35" s="30" t="s">
        <v>174</v>
      </c>
      <c r="D35" s="31" t="s">
        <v>62</v>
      </c>
      <c r="E35" s="32">
        <v>125</v>
      </c>
      <c r="F35" s="17"/>
      <c r="G35" s="17">
        <v>1</v>
      </c>
      <c r="H35" s="33"/>
    </row>
    <row r="36" spans="1:8" ht="40.9" customHeight="1" thickBot="1" x14ac:dyDescent="0.3">
      <c r="A36" s="91"/>
      <c r="B36" s="93"/>
      <c r="C36" s="30" t="s">
        <v>175</v>
      </c>
      <c r="D36" s="31" t="s">
        <v>63</v>
      </c>
      <c r="E36" s="32">
        <v>200</v>
      </c>
      <c r="F36" s="17"/>
      <c r="G36" s="17">
        <v>1</v>
      </c>
      <c r="H36" s="33"/>
    </row>
    <row r="37" spans="1:8" ht="40.9" customHeight="1" thickBot="1" x14ac:dyDescent="0.3">
      <c r="A37" s="91"/>
      <c r="B37" s="93"/>
      <c r="C37" s="30" t="s">
        <v>176</v>
      </c>
      <c r="D37" s="31" t="s">
        <v>64</v>
      </c>
      <c r="E37" s="32">
        <v>225</v>
      </c>
      <c r="F37" s="17"/>
      <c r="G37" s="17">
        <v>1</v>
      </c>
      <c r="H37" s="33"/>
    </row>
    <row r="38" spans="1:8" ht="40.9" customHeight="1" x14ac:dyDescent="0.25">
      <c r="A38" s="91"/>
      <c r="B38" s="93"/>
      <c r="C38" s="30" t="s">
        <v>177</v>
      </c>
      <c r="D38" s="31" t="s">
        <v>65</v>
      </c>
      <c r="E38" s="32">
        <v>675</v>
      </c>
      <c r="F38" s="17"/>
      <c r="G38" s="17">
        <v>1</v>
      </c>
      <c r="H38" s="33"/>
    </row>
    <row r="39" spans="1:8" ht="40.9" customHeight="1" x14ac:dyDescent="0.25">
      <c r="A39" s="91"/>
      <c r="B39" s="93"/>
      <c r="C39" s="30" t="s">
        <v>178</v>
      </c>
      <c r="D39" s="31" t="s">
        <v>66</v>
      </c>
      <c r="E39" s="32">
        <v>1400</v>
      </c>
      <c r="F39" s="17"/>
      <c r="G39" s="17">
        <v>1</v>
      </c>
      <c r="H39" s="33"/>
    </row>
    <row r="40" spans="1:8" ht="40.9" customHeight="1" x14ac:dyDescent="0.25">
      <c r="A40" s="91"/>
      <c r="B40" s="93"/>
      <c r="C40" s="30" t="s">
        <v>179</v>
      </c>
      <c r="D40" s="31" t="s">
        <v>67</v>
      </c>
      <c r="E40" s="32">
        <v>1100</v>
      </c>
      <c r="F40" s="17"/>
      <c r="G40" s="17">
        <v>1</v>
      </c>
      <c r="H40" s="33"/>
    </row>
    <row r="41" spans="1:8" ht="40.9" customHeight="1" x14ac:dyDescent="0.25">
      <c r="A41" s="91"/>
      <c r="B41" s="93"/>
      <c r="C41" s="30" t="s">
        <v>180</v>
      </c>
      <c r="D41" s="31" t="s">
        <v>68</v>
      </c>
      <c r="E41" s="32">
        <v>4000</v>
      </c>
      <c r="F41" s="17"/>
      <c r="G41" s="17">
        <v>1</v>
      </c>
      <c r="H41" s="33"/>
    </row>
    <row r="42" spans="1:8" ht="40.9" customHeight="1" x14ac:dyDescent="0.25">
      <c r="A42" s="91"/>
      <c r="B42" s="93"/>
      <c r="C42" s="30" t="s">
        <v>181</v>
      </c>
      <c r="D42" s="31" t="s">
        <v>69</v>
      </c>
      <c r="E42" s="32">
        <v>2000</v>
      </c>
      <c r="F42" s="17"/>
      <c r="G42" s="17">
        <v>1</v>
      </c>
      <c r="H42" s="33"/>
    </row>
    <row r="43" spans="1:8" ht="40.9" customHeight="1" x14ac:dyDescent="0.25">
      <c r="A43" s="91"/>
      <c r="B43" s="93"/>
      <c r="C43" s="30" t="s">
        <v>182</v>
      </c>
      <c r="D43" s="31" t="s">
        <v>70</v>
      </c>
      <c r="E43" s="32">
        <v>1000</v>
      </c>
      <c r="F43" s="17"/>
      <c r="G43" s="17">
        <v>1</v>
      </c>
      <c r="H43" s="33"/>
    </row>
    <row r="44" spans="1:8" ht="40.9" customHeight="1" x14ac:dyDescent="0.25">
      <c r="A44" s="91"/>
      <c r="B44" s="93"/>
      <c r="C44" s="30" t="s">
        <v>183</v>
      </c>
      <c r="D44" s="31" t="s">
        <v>71</v>
      </c>
      <c r="E44" s="32">
        <v>500</v>
      </c>
      <c r="F44" s="17"/>
      <c r="G44" s="17">
        <v>1</v>
      </c>
      <c r="H44" s="33"/>
    </row>
    <row r="45" spans="1:8" ht="40.9" customHeight="1" x14ac:dyDescent="0.25">
      <c r="A45" s="91"/>
      <c r="B45" s="93"/>
      <c r="C45" s="30" t="s">
        <v>184</v>
      </c>
      <c r="D45" s="31" t="s">
        <v>72</v>
      </c>
      <c r="E45" s="32">
        <v>1550</v>
      </c>
      <c r="F45" s="17"/>
      <c r="G45" s="17">
        <v>1</v>
      </c>
      <c r="H45" s="33"/>
    </row>
    <row r="46" spans="1:8" ht="40.9" customHeight="1" x14ac:dyDescent="0.25">
      <c r="A46" s="91"/>
      <c r="B46" s="93"/>
      <c r="C46" s="30" t="s">
        <v>248</v>
      </c>
      <c r="D46" s="31" t="s">
        <v>73</v>
      </c>
      <c r="E46" s="32">
        <v>1000</v>
      </c>
      <c r="F46" s="17"/>
      <c r="G46" s="17">
        <v>1</v>
      </c>
      <c r="H46" s="33"/>
    </row>
    <row r="47" spans="1:8" ht="40.9" customHeight="1" x14ac:dyDescent="0.25">
      <c r="A47" s="91"/>
      <c r="B47" s="93"/>
      <c r="C47" s="30" t="s">
        <v>249</v>
      </c>
      <c r="D47" s="31" t="s">
        <v>74</v>
      </c>
      <c r="E47" s="32">
        <v>800</v>
      </c>
      <c r="F47" s="17"/>
      <c r="G47" s="17">
        <v>1</v>
      </c>
      <c r="H47" s="33"/>
    </row>
    <row r="48" spans="1:8" ht="40.9" customHeight="1" x14ac:dyDescent="0.25">
      <c r="A48" s="91"/>
      <c r="B48" s="93"/>
      <c r="C48" s="30" t="s">
        <v>250</v>
      </c>
      <c r="D48" s="31" t="s">
        <v>75</v>
      </c>
      <c r="E48" s="32">
        <v>600</v>
      </c>
      <c r="F48" s="17"/>
      <c r="G48" s="17">
        <v>1</v>
      </c>
      <c r="H48" s="33"/>
    </row>
    <row r="49" spans="1:8" ht="40.9" customHeight="1" x14ac:dyDescent="0.25">
      <c r="A49" s="91"/>
      <c r="B49" s="93"/>
      <c r="C49" s="30" t="s">
        <v>251</v>
      </c>
      <c r="D49" s="31" t="s">
        <v>76</v>
      </c>
      <c r="E49" s="32">
        <v>400</v>
      </c>
      <c r="F49" s="17"/>
      <c r="G49" s="17">
        <v>1</v>
      </c>
      <c r="H49" s="33"/>
    </row>
    <row r="50" spans="1:8" ht="40.9" customHeight="1" x14ac:dyDescent="0.25">
      <c r="A50" s="91"/>
      <c r="B50" s="93"/>
      <c r="C50" s="30" t="s">
        <v>185</v>
      </c>
      <c r="D50" s="31" t="s">
        <v>77</v>
      </c>
      <c r="E50" s="32">
        <v>450</v>
      </c>
      <c r="F50" s="17"/>
      <c r="G50" s="17">
        <v>1</v>
      </c>
      <c r="H50" s="33"/>
    </row>
    <row r="51" spans="1:8" ht="40.9" customHeight="1" x14ac:dyDescent="0.25">
      <c r="A51" s="91"/>
      <c r="B51" s="93"/>
      <c r="C51" s="30" t="s">
        <v>186</v>
      </c>
      <c r="D51" s="31" t="s">
        <v>78</v>
      </c>
      <c r="E51" s="32">
        <v>675</v>
      </c>
      <c r="F51" s="17"/>
      <c r="G51" s="17">
        <v>1</v>
      </c>
      <c r="H51" s="33"/>
    </row>
    <row r="52" spans="1:8" ht="40.9" customHeight="1" x14ac:dyDescent="0.25">
      <c r="A52" s="91"/>
      <c r="B52" s="93"/>
      <c r="C52" s="30" t="s">
        <v>187</v>
      </c>
      <c r="D52" s="31" t="s">
        <v>79</v>
      </c>
      <c r="E52" s="32">
        <v>225</v>
      </c>
      <c r="F52" s="17"/>
      <c r="G52" s="17">
        <v>1</v>
      </c>
      <c r="H52" s="33"/>
    </row>
    <row r="53" spans="1:8" ht="40.9" customHeight="1" x14ac:dyDescent="0.25">
      <c r="A53" s="91"/>
      <c r="B53" s="93"/>
      <c r="C53" s="30" t="s">
        <v>188</v>
      </c>
      <c r="D53" s="31" t="s">
        <v>80</v>
      </c>
      <c r="E53" s="32">
        <v>600</v>
      </c>
      <c r="F53" s="17"/>
      <c r="G53" s="17">
        <v>1</v>
      </c>
      <c r="H53" s="33"/>
    </row>
    <row r="54" spans="1:8" ht="40.9" customHeight="1" x14ac:dyDescent="0.25">
      <c r="A54" s="91"/>
      <c r="B54" s="93"/>
      <c r="C54" s="30" t="s">
        <v>189</v>
      </c>
      <c r="D54" s="31" t="s">
        <v>81</v>
      </c>
      <c r="E54" s="32">
        <v>450</v>
      </c>
      <c r="F54" s="17"/>
      <c r="G54" s="17">
        <v>1</v>
      </c>
      <c r="H54" s="33"/>
    </row>
    <row r="55" spans="1:8" ht="40.9" customHeight="1" x14ac:dyDescent="0.25">
      <c r="A55" s="91"/>
      <c r="B55" s="93"/>
      <c r="C55" s="30" t="s">
        <v>190</v>
      </c>
      <c r="D55" s="31" t="s">
        <v>82</v>
      </c>
      <c r="E55" s="32">
        <v>450</v>
      </c>
      <c r="F55" s="17"/>
      <c r="G55" s="17">
        <v>1</v>
      </c>
      <c r="H55" s="33"/>
    </row>
    <row r="56" spans="1:8" ht="40.9" customHeight="1" x14ac:dyDescent="0.25">
      <c r="A56" s="91"/>
      <c r="B56" s="93"/>
      <c r="C56" s="30" t="s">
        <v>191</v>
      </c>
      <c r="D56" s="31" t="s">
        <v>83</v>
      </c>
      <c r="E56" s="32">
        <v>225</v>
      </c>
      <c r="F56" s="17"/>
      <c r="G56" s="17">
        <v>1</v>
      </c>
      <c r="H56" s="33"/>
    </row>
    <row r="57" spans="1:8" ht="40.9" customHeight="1" x14ac:dyDescent="0.25">
      <c r="A57" s="91"/>
      <c r="B57" s="93"/>
      <c r="C57" s="30" t="s">
        <v>192</v>
      </c>
      <c r="D57" s="31" t="s">
        <v>84</v>
      </c>
      <c r="E57" s="32">
        <v>115</v>
      </c>
      <c r="F57" s="17"/>
      <c r="G57" s="17">
        <v>1</v>
      </c>
      <c r="H57" s="33"/>
    </row>
    <row r="58" spans="1:8" ht="40.9" customHeight="1" x14ac:dyDescent="0.25">
      <c r="A58" s="91"/>
      <c r="B58" s="93"/>
      <c r="C58" s="36" t="s">
        <v>193</v>
      </c>
      <c r="D58" s="37" t="s">
        <v>85</v>
      </c>
      <c r="E58" s="42">
        <v>1000</v>
      </c>
      <c r="F58" s="38"/>
      <c r="G58" s="38">
        <v>1</v>
      </c>
      <c r="H58" s="37"/>
    </row>
    <row r="59" spans="1:8" ht="40.9" customHeight="1" x14ac:dyDescent="0.25">
      <c r="A59" s="91"/>
      <c r="B59" s="94" t="s">
        <v>86</v>
      </c>
      <c r="C59" s="40" t="s">
        <v>194</v>
      </c>
      <c r="D59" s="41" t="s">
        <v>87</v>
      </c>
      <c r="E59" s="43">
        <v>225</v>
      </c>
      <c r="F59" s="17"/>
      <c r="G59" s="17">
        <v>1</v>
      </c>
      <c r="H59" s="33"/>
    </row>
    <row r="60" spans="1:8" ht="40.9" customHeight="1" x14ac:dyDescent="0.25">
      <c r="A60" s="91"/>
      <c r="B60" s="94"/>
      <c r="C60" s="30" t="s">
        <v>195</v>
      </c>
      <c r="D60" s="31" t="s">
        <v>88</v>
      </c>
      <c r="E60" s="32">
        <v>225</v>
      </c>
      <c r="F60" s="17"/>
      <c r="G60" s="17">
        <v>1</v>
      </c>
      <c r="H60" s="33"/>
    </row>
    <row r="61" spans="1:8" ht="40.9" customHeight="1" x14ac:dyDescent="0.25">
      <c r="A61" s="91"/>
      <c r="B61" s="94"/>
      <c r="C61" s="30" t="s">
        <v>196</v>
      </c>
      <c r="D61" s="31" t="s">
        <v>89</v>
      </c>
      <c r="E61" s="32">
        <v>675</v>
      </c>
      <c r="F61" s="17"/>
      <c r="G61" s="17">
        <v>1</v>
      </c>
      <c r="H61" s="33"/>
    </row>
    <row r="62" spans="1:8" ht="40.9" customHeight="1" x14ac:dyDescent="0.25">
      <c r="A62" s="91"/>
      <c r="B62" s="94"/>
      <c r="C62" s="30" t="s">
        <v>197</v>
      </c>
      <c r="D62" s="31" t="s">
        <v>90</v>
      </c>
      <c r="E62" s="32">
        <v>225</v>
      </c>
      <c r="F62" s="17"/>
      <c r="G62" s="17">
        <v>1</v>
      </c>
      <c r="H62" s="33"/>
    </row>
    <row r="63" spans="1:8" ht="40.9" customHeight="1" x14ac:dyDescent="0.25">
      <c r="A63" s="91"/>
      <c r="B63" s="94"/>
      <c r="C63" s="30" t="s">
        <v>198</v>
      </c>
      <c r="D63" s="31" t="s">
        <v>91</v>
      </c>
      <c r="E63" s="32">
        <v>1170</v>
      </c>
      <c r="F63" s="17"/>
      <c r="G63" s="17">
        <v>1</v>
      </c>
      <c r="H63" s="33"/>
    </row>
    <row r="64" spans="1:8" ht="40.9" customHeight="1" x14ac:dyDescent="0.25">
      <c r="A64" s="91"/>
      <c r="B64" s="94"/>
      <c r="C64" s="30" t="s">
        <v>199</v>
      </c>
      <c r="D64" s="31" t="s">
        <v>92</v>
      </c>
      <c r="E64" s="32">
        <v>450</v>
      </c>
      <c r="F64" s="17"/>
      <c r="G64" s="17">
        <v>1</v>
      </c>
      <c r="H64" s="33"/>
    </row>
    <row r="65" spans="1:8" ht="40.9" customHeight="1" x14ac:dyDescent="0.25">
      <c r="A65" s="91"/>
      <c r="B65" s="94"/>
      <c r="C65" s="30" t="s">
        <v>200</v>
      </c>
      <c r="D65" s="31" t="s">
        <v>93</v>
      </c>
      <c r="E65" s="32">
        <v>340</v>
      </c>
      <c r="F65" s="17"/>
      <c r="G65" s="17">
        <v>1</v>
      </c>
      <c r="H65" s="33"/>
    </row>
    <row r="66" spans="1:8" ht="40.9" customHeight="1" x14ac:dyDescent="0.25">
      <c r="A66" s="91"/>
      <c r="B66" s="94"/>
      <c r="C66" s="30" t="s">
        <v>201</v>
      </c>
      <c r="D66" s="31" t="s">
        <v>94</v>
      </c>
      <c r="E66" s="32">
        <v>115</v>
      </c>
      <c r="F66" s="17"/>
      <c r="G66" s="17">
        <v>1</v>
      </c>
      <c r="H66" s="33"/>
    </row>
    <row r="67" spans="1:8" ht="40.9" customHeight="1" x14ac:dyDescent="0.25">
      <c r="A67" s="91"/>
      <c r="B67" s="94"/>
      <c r="C67" s="30" t="s">
        <v>202</v>
      </c>
      <c r="D67" s="31" t="s">
        <v>95</v>
      </c>
      <c r="E67" s="32">
        <v>155</v>
      </c>
      <c r="F67" s="17"/>
      <c r="G67" s="17">
        <v>1</v>
      </c>
      <c r="H67" s="33"/>
    </row>
    <row r="68" spans="1:8" ht="40.9" customHeight="1" x14ac:dyDescent="0.25">
      <c r="A68" s="91"/>
      <c r="B68" s="94"/>
      <c r="C68" s="30" t="s">
        <v>203</v>
      </c>
      <c r="D68" s="31" t="s">
        <v>96</v>
      </c>
      <c r="E68" s="32">
        <v>115</v>
      </c>
      <c r="F68" s="17"/>
      <c r="G68" s="17">
        <v>1</v>
      </c>
      <c r="H68" s="33"/>
    </row>
    <row r="69" spans="1:8" ht="40.9" customHeight="1" x14ac:dyDescent="0.25">
      <c r="A69" s="91"/>
      <c r="B69" s="94"/>
      <c r="C69" s="30" t="s">
        <v>204</v>
      </c>
      <c r="D69" s="31" t="s">
        <v>97</v>
      </c>
      <c r="E69" s="32">
        <v>115</v>
      </c>
      <c r="F69" s="17"/>
      <c r="G69" s="17">
        <v>1</v>
      </c>
      <c r="H69" s="33"/>
    </row>
    <row r="70" spans="1:8" ht="40.9" customHeight="1" x14ac:dyDescent="0.25">
      <c r="A70" s="91"/>
      <c r="B70" s="94"/>
      <c r="C70" s="30" t="s">
        <v>205</v>
      </c>
      <c r="D70" s="31" t="s">
        <v>98</v>
      </c>
      <c r="E70" s="32">
        <v>350</v>
      </c>
      <c r="F70" s="17"/>
      <c r="G70" s="17">
        <v>1</v>
      </c>
      <c r="H70" s="33"/>
    </row>
    <row r="71" spans="1:8" ht="40.9" customHeight="1" x14ac:dyDescent="0.25">
      <c r="A71" s="91"/>
      <c r="B71" s="94"/>
      <c r="C71" s="30" t="s">
        <v>206</v>
      </c>
      <c r="D71" s="31" t="s">
        <v>99</v>
      </c>
      <c r="E71" s="32">
        <v>225</v>
      </c>
      <c r="F71" s="17"/>
      <c r="G71" s="17">
        <v>1</v>
      </c>
      <c r="H71" s="33"/>
    </row>
    <row r="72" spans="1:8" ht="40.9" customHeight="1" x14ac:dyDescent="0.25">
      <c r="A72" s="91"/>
      <c r="B72" s="94"/>
      <c r="C72" s="30" t="s">
        <v>207</v>
      </c>
      <c r="D72" s="31" t="s">
        <v>100</v>
      </c>
      <c r="E72" s="32">
        <v>450</v>
      </c>
      <c r="F72" s="17"/>
      <c r="G72" s="17">
        <v>1</v>
      </c>
      <c r="H72" s="33"/>
    </row>
    <row r="73" spans="1:8" ht="40.9" customHeight="1" x14ac:dyDescent="0.25">
      <c r="A73" s="91"/>
      <c r="B73" s="94"/>
      <c r="C73" s="30" t="s">
        <v>208</v>
      </c>
      <c r="D73" s="31" t="s">
        <v>101</v>
      </c>
      <c r="E73" s="32">
        <v>225</v>
      </c>
      <c r="F73" s="17"/>
      <c r="G73" s="17">
        <v>1</v>
      </c>
      <c r="H73" s="33"/>
    </row>
    <row r="74" spans="1:8" ht="40.9" customHeight="1" x14ac:dyDescent="0.25">
      <c r="A74" s="91"/>
      <c r="B74" s="94"/>
      <c r="C74" s="36" t="s">
        <v>209</v>
      </c>
      <c r="D74" s="37" t="s">
        <v>102</v>
      </c>
      <c r="E74" s="42">
        <v>250</v>
      </c>
      <c r="F74" s="38"/>
      <c r="G74" s="38">
        <v>1</v>
      </c>
      <c r="H74" s="37"/>
    </row>
    <row r="75" spans="1:8" ht="40.9" customHeight="1" x14ac:dyDescent="0.25">
      <c r="A75" s="95" t="s">
        <v>103</v>
      </c>
      <c r="B75" s="96" t="s">
        <v>104</v>
      </c>
      <c r="C75" s="44" t="s">
        <v>210</v>
      </c>
      <c r="D75" s="41" t="s">
        <v>105</v>
      </c>
      <c r="E75" s="43">
        <v>2300</v>
      </c>
      <c r="F75" s="17"/>
      <c r="G75" s="17">
        <v>2</v>
      </c>
      <c r="H75" s="33"/>
    </row>
    <row r="76" spans="1:8" ht="40.9" customHeight="1" x14ac:dyDescent="0.25">
      <c r="A76" s="95"/>
      <c r="B76" s="96"/>
      <c r="C76" s="45" t="s">
        <v>211</v>
      </c>
      <c r="D76" s="31" t="s">
        <v>106</v>
      </c>
      <c r="E76" s="32">
        <v>675</v>
      </c>
      <c r="F76" s="17"/>
      <c r="G76" s="17">
        <v>2</v>
      </c>
      <c r="H76" s="33"/>
    </row>
    <row r="77" spans="1:8" ht="40.9" customHeight="1" x14ac:dyDescent="0.25">
      <c r="A77" s="95"/>
      <c r="B77" s="96"/>
      <c r="C77" s="45" t="s">
        <v>212</v>
      </c>
      <c r="D77" s="31" t="s">
        <v>107</v>
      </c>
      <c r="E77" s="32">
        <v>225</v>
      </c>
      <c r="F77" s="17"/>
      <c r="G77" s="17">
        <v>2</v>
      </c>
      <c r="H77" s="33"/>
    </row>
    <row r="78" spans="1:8" ht="40.9" customHeight="1" x14ac:dyDescent="0.25">
      <c r="A78" s="95"/>
      <c r="B78" s="96"/>
      <c r="C78" s="45" t="s">
        <v>213</v>
      </c>
      <c r="D78" s="31" t="s">
        <v>108</v>
      </c>
      <c r="E78" s="32">
        <v>800</v>
      </c>
      <c r="F78" s="17"/>
      <c r="G78" s="17">
        <v>2</v>
      </c>
      <c r="H78" s="33"/>
    </row>
    <row r="79" spans="1:8" ht="40.9" customHeight="1" x14ac:dyDescent="0.25">
      <c r="A79" s="95"/>
      <c r="B79" s="96"/>
      <c r="C79" s="45" t="s">
        <v>214</v>
      </c>
      <c r="D79" s="31" t="s">
        <v>109</v>
      </c>
      <c r="E79" s="32">
        <v>1550</v>
      </c>
      <c r="F79" s="17"/>
      <c r="G79" s="17">
        <v>2</v>
      </c>
      <c r="H79" s="33"/>
    </row>
    <row r="80" spans="1:8" ht="40.9" customHeight="1" x14ac:dyDescent="0.25">
      <c r="A80" s="95"/>
      <c r="B80" s="96"/>
      <c r="C80" s="45" t="s">
        <v>215</v>
      </c>
      <c r="D80" s="31" t="s">
        <v>110</v>
      </c>
      <c r="E80" s="32">
        <v>1550</v>
      </c>
      <c r="F80" s="17"/>
      <c r="G80" s="17">
        <v>2</v>
      </c>
      <c r="H80" s="33"/>
    </row>
    <row r="81" spans="1:8" ht="40.9" customHeight="1" x14ac:dyDescent="0.25">
      <c r="A81" s="95"/>
      <c r="B81" s="96"/>
      <c r="C81" s="45" t="s">
        <v>216</v>
      </c>
      <c r="D81" s="31" t="s">
        <v>111</v>
      </c>
      <c r="E81" s="32">
        <v>450</v>
      </c>
      <c r="F81" s="17"/>
      <c r="G81" s="17">
        <v>2</v>
      </c>
      <c r="H81" s="33"/>
    </row>
    <row r="82" spans="1:8" ht="40.9" customHeight="1" x14ac:dyDescent="0.25">
      <c r="A82" s="95"/>
      <c r="B82" s="96"/>
      <c r="C82" s="45" t="s">
        <v>217</v>
      </c>
      <c r="D82" s="31" t="s">
        <v>112</v>
      </c>
      <c r="E82" s="32">
        <v>450</v>
      </c>
      <c r="F82" s="17"/>
      <c r="G82" s="17">
        <v>2</v>
      </c>
      <c r="H82" s="33"/>
    </row>
    <row r="83" spans="1:8" ht="40.9" customHeight="1" x14ac:dyDescent="0.25">
      <c r="A83" s="95"/>
      <c r="B83" s="96"/>
      <c r="C83" s="45" t="s">
        <v>218</v>
      </c>
      <c r="D83" s="31" t="s">
        <v>113</v>
      </c>
      <c r="E83" s="32">
        <v>900</v>
      </c>
      <c r="F83" s="17"/>
      <c r="G83" s="17">
        <v>2</v>
      </c>
      <c r="H83" s="33"/>
    </row>
    <row r="84" spans="1:8" ht="40.9" customHeight="1" x14ac:dyDescent="0.25">
      <c r="A84" s="95"/>
      <c r="B84" s="96"/>
      <c r="C84" s="45" t="s">
        <v>219</v>
      </c>
      <c r="D84" s="31" t="s">
        <v>114</v>
      </c>
      <c r="E84" s="32">
        <v>800</v>
      </c>
      <c r="F84" s="17"/>
      <c r="G84" s="17">
        <v>2</v>
      </c>
      <c r="H84" s="33"/>
    </row>
    <row r="85" spans="1:8" ht="40.9" customHeight="1" x14ac:dyDescent="0.25">
      <c r="A85" s="95"/>
      <c r="B85" s="96"/>
      <c r="C85" s="45" t="s">
        <v>115</v>
      </c>
      <c r="D85" s="31" t="s">
        <v>116</v>
      </c>
      <c r="E85" s="32">
        <v>600</v>
      </c>
      <c r="F85" s="17"/>
      <c r="G85" s="17">
        <v>2</v>
      </c>
      <c r="H85" s="33"/>
    </row>
    <row r="86" spans="1:8" ht="40.9" customHeight="1" x14ac:dyDescent="0.25">
      <c r="A86" s="95"/>
      <c r="B86" s="96"/>
      <c r="C86" s="45" t="s">
        <v>117</v>
      </c>
      <c r="D86" s="31" t="s">
        <v>118</v>
      </c>
      <c r="E86" s="32">
        <v>800</v>
      </c>
      <c r="F86" s="17"/>
      <c r="G86" s="17">
        <v>2</v>
      </c>
      <c r="H86" s="33"/>
    </row>
    <row r="87" spans="1:8" ht="40.9" customHeight="1" x14ac:dyDescent="0.25">
      <c r="A87" s="95"/>
      <c r="B87" s="96"/>
      <c r="C87" s="45" t="s">
        <v>119</v>
      </c>
      <c r="D87" s="31" t="s">
        <v>120</v>
      </c>
      <c r="E87" s="32">
        <v>1000</v>
      </c>
      <c r="F87" s="17"/>
      <c r="G87" s="17">
        <v>2</v>
      </c>
      <c r="H87" s="33"/>
    </row>
    <row r="88" spans="1:8" ht="40.9" customHeight="1" x14ac:dyDescent="0.25">
      <c r="A88" s="95"/>
      <c r="B88" s="96"/>
      <c r="C88" s="45" t="s">
        <v>220</v>
      </c>
      <c r="D88" s="31" t="s">
        <v>121</v>
      </c>
      <c r="E88" s="32">
        <v>800</v>
      </c>
      <c r="F88" s="17"/>
      <c r="G88" s="17">
        <v>2</v>
      </c>
      <c r="H88" s="33"/>
    </row>
    <row r="89" spans="1:8" ht="40.9" customHeight="1" x14ac:dyDescent="0.25">
      <c r="A89" s="95"/>
      <c r="B89" s="96"/>
      <c r="C89" s="45" t="s">
        <v>221</v>
      </c>
      <c r="D89" s="31" t="s">
        <v>122</v>
      </c>
      <c r="E89" s="32">
        <v>675</v>
      </c>
      <c r="F89" s="17"/>
      <c r="G89" s="17">
        <v>2</v>
      </c>
      <c r="H89" s="33"/>
    </row>
    <row r="90" spans="1:8" ht="40.9" customHeight="1" x14ac:dyDescent="0.25">
      <c r="A90" s="95"/>
      <c r="B90" s="96"/>
      <c r="C90" s="45" t="s">
        <v>222</v>
      </c>
      <c r="D90" s="31" t="s">
        <v>123</v>
      </c>
      <c r="E90" s="32">
        <v>800</v>
      </c>
      <c r="F90" s="17"/>
      <c r="G90" s="17">
        <v>2</v>
      </c>
      <c r="H90" s="33"/>
    </row>
    <row r="91" spans="1:8" ht="40.9" customHeight="1" x14ac:dyDescent="0.25">
      <c r="A91" s="95"/>
      <c r="B91" s="96"/>
      <c r="C91" s="45" t="s">
        <v>223</v>
      </c>
      <c r="D91" s="31" t="s">
        <v>124</v>
      </c>
      <c r="E91" s="32">
        <v>675</v>
      </c>
      <c r="F91" s="17"/>
      <c r="G91" s="17">
        <v>2</v>
      </c>
      <c r="H91" s="33"/>
    </row>
    <row r="92" spans="1:8" ht="40.9" customHeight="1" x14ac:dyDescent="0.25">
      <c r="A92" s="95"/>
      <c r="B92" s="96"/>
      <c r="C92" s="45" t="s">
        <v>224</v>
      </c>
      <c r="D92" s="31" t="s">
        <v>125</v>
      </c>
      <c r="E92" s="32">
        <v>300</v>
      </c>
      <c r="F92" s="17"/>
      <c r="G92" s="17">
        <v>2</v>
      </c>
      <c r="H92" s="33"/>
    </row>
    <row r="93" spans="1:8" ht="40.9" customHeight="1" x14ac:dyDescent="0.25">
      <c r="A93" s="95"/>
      <c r="B93" s="96"/>
      <c r="C93" s="45" t="s">
        <v>225</v>
      </c>
      <c r="D93" s="31" t="s">
        <v>126</v>
      </c>
      <c r="E93" s="32">
        <v>225</v>
      </c>
      <c r="F93" s="17"/>
      <c r="G93" s="17">
        <v>2</v>
      </c>
      <c r="H93" s="33"/>
    </row>
    <row r="94" spans="1:8" ht="40.9" customHeight="1" x14ac:dyDescent="0.25">
      <c r="A94" s="95"/>
      <c r="B94" s="96"/>
      <c r="C94" s="45" t="s">
        <v>226</v>
      </c>
      <c r="D94" s="31" t="s">
        <v>127</v>
      </c>
      <c r="E94" s="32">
        <v>500</v>
      </c>
      <c r="F94" s="17"/>
      <c r="G94" s="17">
        <v>2</v>
      </c>
      <c r="H94" s="33"/>
    </row>
    <row r="95" spans="1:8" ht="40.9" customHeight="1" x14ac:dyDescent="0.25">
      <c r="A95" s="95"/>
      <c r="B95" s="96"/>
      <c r="C95" s="45" t="s">
        <v>227</v>
      </c>
      <c r="D95" s="31" t="s">
        <v>128</v>
      </c>
      <c r="E95" s="32">
        <v>675</v>
      </c>
      <c r="F95" s="17"/>
      <c r="G95" s="17">
        <v>2</v>
      </c>
      <c r="H95" s="33"/>
    </row>
    <row r="96" spans="1:8" ht="40.9" customHeight="1" x14ac:dyDescent="0.25">
      <c r="A96" s="95"/>
      <c r="B96" s="96"/>
      <c r="C96" s="45" t="s">
        <v>228</v>
      </c>
      <c r="D96" s="31" t="s">
        <v>129</v>
      </c>
      <c r="E96" s="32">
        <v>450</v>
      </c>
      <c r="F96" s="17"/>
      <c r="G96" s="17">
        <v>2</v>
      </c>
      <c r="H96" s="33"/>
    </row>
    <row r="97" spans="1:8" ht="40.9" customHeight="1" x14ac:dyDescent="0.25">
      <c r="A97" s="95"/>
      <c r="B97" s="96"/>
      <c r="C97" s="45" t="s">
        <v>229</v>
      </c>
      <c r="D97" s="31" t="s">
        <v>130</v>
      </c>
      <c r="E97" s="32">
        <v>115</v>
      </c>
      <c r="F97" s="17"/>
      <c r="G97" s="17">
        <v>2</v>
      </c>
      <c r="H97" s="33"/>
    </row>
    <row r="98" spans="1:8" ht="40.9" customHeight="1" x14ac:dyDescent="0.25">
      <c r="A98" s="95"/>
      <c r="B98" s="96"/>
      <c r="C98" s="46" t="s">
        <v>230</v>
      </c>
      <c r="D98" s="37" t="s">
        <v>131</v>
      </c>
      <c r="E98" s="42">
        <v>450</v>
      </c>
      <c r="F98" s="38"/>
      <c r="G98" s="38">
        <v>2</v>
      </c>
      <c r="H98" s="37"/>
    </row>
    <row r="99" spans="1:8" ht="40.9" customHeight="1" x14ac:dyDescent="0.25">
      <c r="A99" s="95"/>
      <c r="B99" s="97" t="s">
        <v>132</v>
      </c>
      <c r="C99" s="47" t="s">
        <v>231</v>
      </c>
      <c r="D99" s="39" t="s">
        <v>133</v>
      </c>
      <c r="E99" s="48">
        <v>450</v>
      </c>
      <c r="F99" s="17"/>
      <c r="G99" s="17">
        <v>2</v>
      </c>
      <c r="H99" s="33"/>
    </row>
    <row r="100" spans="1:8" ht="40.9" customHeight="1" x14ac:dyDescent="0.25">
      <c r="A100" s="95"/>
      <c r="B100" s="97"/>
      <c r="C100" s="45" t="s">
        <v>232</v>
      </c>
      <c r="D100" s="31" t="s">
        <v>134</v>
      </c>
      <c r="E100" s="32">
        <v>675</v>
      </c>
      <c r="F100" s="17"/>
      <c r="G100" s="17">
        <v>2</v>
      </c>
      <c r="H100" s="33"/>
    </row>
    <row r="101" spans="1:8" ht="40.9" customHeight="1" x14ac:dyDescent="0.25">
      <c r="A101" s="95"/>
      <c r="B101" s="97"/>
      <c r="C101" s="45" t="s">
        <v>233</v>
      </c>
      <c r="D101" s="31" t="s">
        <v>135</v>
      </c>
      <c r="E101" s="32">
        <v>340</v>
      </c>
      <c r="F101" s="17"/>
      <c r="G101" s="17">
        <v>2</v>
      </c>
      <c r="H101" s="33"/>
    </row>
    <row r="102" spans="1:8" ht="40.9" customHeight="1" x14ac:dyDescent="0.25">
      <c r="A102" s="95"/>
      <c r="B102" s="97"/>
      <c r="C102" s="45" t="s">
        <v>234</v>
      </c>
      <c r="D102" s="31" t="s">
        <v>136</v>
      </c>
      <c r="E102" s="32">
        <v>225</v>
      </c>
      <c r="F102" s="17"/>
      <c r="G102" s="17">
        <v>2</v>
      </c>
      <c r="H102" s="33"/>
    </row>
    <row r="103" spans="1:8" ht="40.9" customHeight="1" x14ac:dyDescent="0.25">
      <c r="A103" s="95"/>
      <c r="B103" s="97"/>
      <c r="C103" s="45" t="s">
        <v>252</v>
      </c>
      <c r="D103" s="31" t="s">
        <v>137</v>
      </c>
      <c r="E103" s="32">
        <v>1200</v>
      </c>
      <c r="F103" s="17"/>
      <c r="G103" s="17">
        <v>2</v>
      </c>
      <c r="H103" s="33"/>
    </row>
    <row r="104" spans="1:8" ht="40.9" customHeight="1" x14ac:dyDescent="0.25">
      <c r="A104" s="95"/>
      <c r="B104" s="97"/>
      <c r="C104" s="45" t="s">
        <v>253</v>
      </c>
      <c r="D104" s="31" t="s">
        <v>138</v>
      </c>
      <c r="E104" s="32">
        <v>800</v>
      </c>
      <c r="F104" s="17"/>
      <c r="G104" s="17">
        <v>2</v>
      </c>
      <c r="H104" s="33"/>
    </row>
    <row r="105" spans="1:8" ht="40.9" customHeight="1" x14ac:dyDescent="0.25">
      <c r="A105" s="95"/>
      <c r="B105" s="97"/>
      <c r="C105" s="45" t="s">
        <v>235</v>
      </c>
      <c r="D105" s="31" t="s">
        <v>139</v>
      </c>
      <c r="E105" s="32">
        <v>900</v>
      </c>
      <c r="F105" s="17"/>
      <c r="G105" s="17">
        <v>2</v>
      </c>
      <c r="H105" s="33"/>
    </row>
    <row r="106" spans="1:8" ht="40.9" customHeight="1" x14ac:dyDescent="0.25">
      <c r="A106" s="95"/>
      <c r="B106" s="97"/>
      <c r="C106" s="45" t="s">
        <v>236</v>
      </c>
      <c r="D106" s="31" t="s">
        <v>140</v>
      </c>
      <c r="E106" s="32">
        <v>900</v>
      </c>
      <c r="F106" s="17"/>
      <c r="G106" s="17">
        <v>2</v>
      </c>
      <c r="H106" s="33"/>
    </row>
    <row r="107" spans="1:8" ht="40.9" customHeight="1" x14ac:dyDescent="0.25">
      <c r="A107" s="95"/>
      <c r="B107" s="97"/>
      <c r="C107" s="45" t="s">
        <v>237</v>
      </c>
      <c r="D107" s="31" t="s">
        <v>141</v>
      </c>
      <c r="E107" s="32">
        <v>450</v>
      </c>
      <c r="F107" s="17"/>
      <c r="G107" s="17">
        <v>2</v>
      </c>
      <c r="H107" s="33"/>
    </row>
    <row r="108" spans="1:8" ht="56.25" customHeight="1" x14ac:dyDescent="0.25">
      <c r="A108" s="95"/>
      <c r="B108" s="97"/>
      <c r="C108" s="45" t="s">
        <v>238</v>
      </c>
      <c r="D108" s="31" t="s">
        <v>142</v>
      </c>
      <c r="E108" s="32">
        <v>1</v>
      </c>
      <c r="F108" s="17"/>
      <c r="G108" s="17">
        <v>2</v>
      </c>
      <c r="H108" s="49" t="s">
        <v>143</v>
      </c>
    </row>
    <row r="109" spans="1:8" ht="40.9" customHeight="1" x14ac:dyDescent="0.25">
      <c r="A109" s="95"/>
      <c r="B109" s="97"/>
      <c r="C109" s="46" t="s">
        <v>239</v>
      </c>
      <c r="D109" s="37" t="s">
        <v>144</v>
      </c>
      <c r="E109" s="42">
        <v>900</v>
      </c>
      <c r="F109" s="42"/>
      <c r="G109" s="42">
        <v>2</v>
      </c>
      <c r="H109" s="37"/>
    </row>
    <row r="110" spans="1:8" ht="40.9" customHeight="1" x14ac:dyDescent="0.25">
      <c r="A110" s="95"/>
      <c r="B110" s="98" t="s">
        <v>145</v>
      </c>
      <c r="C110" s="44" t="s">
        <v>240</v>
      </c>
      <c r="D110" s="41" t="s">
        <v>146</v>
      </c>
      <c r="E110" s="43">
        <v>675</v>
      </c>
      <c r="F110" s="17"/>
      <c r="G110" s="17">
        <v>2</v>
      </c>
      <c r="H110" s="33"/>
    </row>
    <row r="111" spans="1:8" ht="40.9" customHeight="1" x14ac:dyDescent="0.25">
      <c r="A111" s="95"/>
      <c r="B111" s="98"/>
      <c r="C111" s="45" t="s">
        <v>241</v>
      </c>
      <c r="D111" s="31" t="s">
        <v>147</v>
      </c>
      <c r="E111" s="32">
        <v>675</v>
      </c>
      <c r="F111" s="17"/>
      <c r="G111" s="17">
        <v>2</v>
      </c>
      <c r="H111" s="33"/>
    </row>
    <row r="112" spans="1:8" ht="40.9" customHeight="1" x14ac:dyDescent="0.25">
      <c r="A112" s="95"/>
      <c r="B112" s="98"/>
      <c r="C112" s="45" t="s">
        <v>242</v>
      </c>
      <c r="D112" s="31" t="s">
        <v>148</v>
      </c>
      <c r="E112" s="32">
        <v>800</v>
      </c>
      <c r="F112" s="17"/>
      <c r="G112" s="17">
        <v>2</v>
      </c>
      <c r="H112" s="33"/>
    </row>
    <row r="113" spans="1:8" ht="40.9" customHeight="1" x14ac:dyDescent="0.25">
      <c r="A113" s="95"/>
      <c r="B113" s="98"/>
      <c r="C113" s="45" t="s">
        <v>243</v>
      </c>
      <c r="D113" s="31" t="s">
        <v>149</v>
      </c>
      <c r="E113" s="32">
        <v>800</v>
      </c>
      <c r="F113" s="17"/>
      <c r="G113" s="17">
        <v>2</v>
      </c>
      <c r="H113" s="33"/>
    </row>
    <row r="114" spans="1:8" ht="40.9" customHeight="1" x14ac:dyDescent="0.25">
      <c r="A114" s="95"/>
      <c r="B114" s="98"/>
      <c r="C114" s="45" t="s">
        <v>254</v>
      </c>
      <c r="D114" s="31" t="s">
        <v>150</v>
      </c>
      <c r="E114" s="32">
        <v>800</v>
      </c>
      <c r="F114" s="17"/>
      <c r="G114" s="17">
        <v>2</v>
      </c>
      <c r="H114" s="33"/>
    </row>
  </sheetData>
  <sheetProtection algorithmName="SHA-512" hashValue="E+zpy7KqHxfDxoiLLD0gNDePdZh/dwf8G6+RVQ3a12i1nbXc7EtuDxjJChUkdNcj9H7NwZEju7tcyn8eoUikBw==" saltValue="V5kskR76/K6bkAXebHyzIA==" spinCount="100000" sheet="1" objects="1" scenarios="1" formatColumns="0" formatRows="0" autoFilter="0"/>
  <autoFilter ref="A1:H114"/>
  <mergeCells count="8">
    <mergeCell ref="A2:A74"/>
    <mergeCell ref="B2:B20"/>
    <mergeCell ref="B21:B58"/>
    <mergeCell ref="B59:B74"/>
    <mergeCell ref="A75:A114"/>
    <mergeCell ref="B75:B98"/>
    <mergeCell ref="B99:B109"/>
    <mergeCell ref="B110:B114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Q84"/>
  <sheetViews>
    <sheetView workbookViewId="0">
      <selection activeCell="E2" sqref="E2"/>
    </sheetView>
  </sheetViews>
  <sheetFormatPr defaultRowHeight="15" x14ac:dyDescent="0.25"/>
  <cols>
    <col min="1" max="1" width="17" bestFit="1" customWidth="1"/>
    <col min="4" max="4" width="56.85546875" bestFit="1" customWidth="1"/>
    <col min="5" max="5" width="70.5703125" bestFit="1" customWidth="1"/>
    <col min="6" max="6" width="116.28515625" bestFit="1" customWidth="1"/>
    <col min="7" max="7" width="59.5703125" bestFit="1" customWidth="1"/>
    <col min="8" max="8" width="57.42578125" bestFit="1" customWidth="1"/>
    <col min="9" max="9" width="58.7109375" bestFit="1" customWidth="1"/>
    <col min="10" max="11" width="58.28515625" bestFit="1" customWidth="1"/>
    <col min="12" max="12" width="60.5703125" bestFit="1" customWidth="1"/>
    <col min="13" max="13" width="62.5703125" bestFit="1" customWidth="1"/>
    <col min="14" max="14" width="61.85546875" bestFit="1" customWidth="1"/>
    <col min="15" max="15" width="60.140625" bestFit="1" customWidth="1"/>
    <col min="16" max="16" width="54.7109375" bestFit="1" customWidth="1"/>
    <col min="17" max="17" width="83.28515625" bestFit="1" customWidth="1"/>
    <col min="18" max="18" width="12.7109375" customWidth="1"/>
    <col min="19" max="19" width="17" bestFit="1" customWidth="1"/>
    <col min="20" max="20" width="13.5703125" bestFit="1" customWidth="1"/>
  </cols>
  <sheetData>
    <row r="1" spans="1:17" x14ac:dyDescent="0.25">
      <c r="A1" t="s">
        <v>269</v>
      </c>
      <c r="B1" t="s">
        <v>290</v>
      </c>
      <c r="D1" t="s">
        <v>258</v>
      </c>
      <c r="E1" t="s">
        <v>262</v>
      </c>
      <c r="F1" t="s">
        <v>266</v>
      </c>
      <c r="G1" t="s">
        <v>257</v>
      </c>
      <c r="H1" t="s">
        <v>259</v>
      </c>
      <c r="I1" t="s">
        <v>268</v>
      </c>
      <c r="J1" t="s">
        <v>265</v>
      </c>
      <c r="K1" t="s">
        <v>289</v>
      </c>
      <c r="L1" t="s">
        <v>260</v>
      </c>
      <c r="M1" t="s">
        <v>261</v>
      </c>
      <c r="N1" t="s">
        <v>264</v>
      </c>
      <c r="O1" t="s">
        <v>256</v>
      </c>
      <c r="P1" t="s">
        <v>263</v>
      </c>
      <c r="Q1" t="s">
        <v>267</v>
      </c>
    </row>
    <row r="2" spans="1:17" x14ac:dyDescent="0.25">
      <c r="A2" t="s">
        <v>258</v>
      </c>
      <c r="B2" t="s">
        <v>276</v>
      </c>
      <c r="D2" t="s">
        <v>291</v>
      </c>
      <c r="E2" t="s">
        <v>304</v>
      </c>
      <c r="F2" t="s">
        <v>331</v>
      </c>
      <c r="G2" t="s">
        <v>357</v>
      </c>
      <c r="H2" t="s">
        <v>436</v>
      </c>
      <c r="I2" t="s">
        <v>447</v>
      </c>
      <c r="J2" t="s">
        <v>463</v>
      </c>
      <c r="K2" t="s">
        <v>468</v>
      </c>
      <c r="L2" t="s">
        <v>491</v>
      </c>
      <c r="M2" t="s">
        <v>518</v>
      </c>
      <c r="N2" t="s">
        <v>559</v>
      </c>
      <c r="O2" t="s">
        <v>615</v>
      </c>
      <c r="P2" t="s">
        <v>594</v>
      </c>
      <c r="Q2" t="s">
        <v>598</v>
      </c>
    </row>
    <row r="3" spans="1:17" x14ac:dyDescent="0.25">
      <c r="A3" t="s">
        <v>262</v>
      </c>
      <c r="B3" t="s">
        <v>277</v>
      </c>
      <c r="D3" t="s">
        <v>292</v>
      </c>
      <c r="E3" t="s">
        <v>305</v>
      </c>
      <c r="F3" t="s">
        <v>332</v>
      </c>
      <c r="G3" t="s">
        <v>358</v>
      </c>
      <c r="H3" t="s">
        <v>437</v>
      </c>
      <c r="I3" t="s">
        <v>462</v>
      </c>
      <c r="J3" t="s">
        <v>464</v>
      </c>
      <c r="K3" t="s">
        <v>469</v>
      </c>
      <c r="L3" t="s">
        <v>492</v>
      </c>
      <c r="M3" t="s">
        <v>519</v>
      </c>
      <c r="N3" t="s">
        <v>560</v>
      </c>
      <c r="O3" t="s">
        <v>613</v>
      </c>
      <c r="P3" t="s">
        <v>595</v>
      </c>
      <c r="Q3" t="s">
        <v>599</v>
      </c>
    </row>
    <row r="4" spans="1:17" x14ac:dyDescent="0.25">
      <c r="A4" t="s">
        <v>266</v>
      </c>
      <c r="B4" t="s">
        <v>278</v>
      </c>
      <c r="D4" t="s">
        <v>293</v>
      </c>
      <c r="E4" t="s">
        <v>327</v>
      </c>
      <c r="F4" t="s">
        <v>333</v>
      </c>
      <c r="G4" t="s">
        <v>359</v>
      </c>
      <c r="H4" t="s">
        <v>438</v>
      </c>
      <c r="I4" t="s">
        <v>448</v>
      </c>
      <c r="J4" t="s">
        <v>465</v>
      </c>
      <c r="K4" t="s">
        <v>470</v>
      </c>
      <c r="L4" t="s">
        <v>493</v>
      </c>
      <c r="M4" t="s">
        <v>520</v>
      </c>
      <c r="N4" t="s">
        <v>561</v>
      </c>
      <c r="O4" t="s">
        <v>616</v>
      </c>
      <c r="P4" t="s">
        <v>596</v>
      </c>
      <c r="Q4" t="s">
        <v>600</v>
      </c>
    </row>
    <row r="5" spans="1:17" x14ac:dyDescent="0.25">
      <c r="A5" t="s">
        <v>257</v>
      </c>
      <c r="B5" t="s">
        <v>279</v>
      </c>
      <c r="D5" t="s">
        <v>294</v>
      </c>
      <c r="E5" t="s">
        <v>306</v>
      </c>
      <c r="F5" t="s">
        <v>334</v>
      </c>
      <c r="G5" t="s">
        <v>360</v>
      </c>
      <c r="H5" t="s">
        <v>439</v>
      </c>
      <c r="I5" t="s">
        <v>449</v>
      </c>
      <c r="J5" t="s">
        <v>466</v>
      </c>
      <c r="K5" t="s">
        <v>471</v>
      </c>
      <c r="L5" t="s">
        <v>517</v>
      </c>
      <c r="M5" t="s">
        <v>521</v>
      </c>
      <c r="N5" t="s">
        <v>562</v>
      </c>
      <c r="O5" t="s">
        <v>614</v>
      </c>
      <c r="P5" t="s">
        <v>597</v>
      </c>
      <c r="Q5" t="s">
        <v>601</v>
      </c>
    </row>
    <row r="6" spans="1:17" x14ac:dyDescent="0.25">
      <c r="A6" t="s">
        <v>259</v>
      </c>
      <c r="B6" t="s">
        <v>280</v>
      </c>
      <c r="D6" t="s">
        <v>295</v>
      </c>
      <c r="E6" t="s">
        <v>307</v>
      </c>
      <c r="F6" t="s">
        <v>335</v>
      </c>
      <c r="G6" t="s">
        <v>361</v>
      </c>
      <c r="H6" t="s">
        <v>440</v>
      </c>
      <c r="I6" t="s">
        <v>450</v>
      </c>
      <c r="J6" t="s">
        <v>467</v>
      </c>
      <c r="K6" t="s">
        <v>472</v>
      </c>
      <c r="L6" t="s">
        <v>494</v>
      </c>
      <c r="M6" t="s">
        <v>522</v>
      </c>
      <c r="N6" t="s">
        <v>563</v>
      </c>
      <c r="O6" t="s">
        <v>618</v>
      </c>
      <c r="P6" t="s">
        <v>635</v>
      </c>
      <c r="Q6" t="s">
        <v>602</v>
      </c>
    </row>
    <row r="7" spans="1:17" x14ac:dyDescent="0.25">
      <c r="A7" t="s">
        <v>268</v>
      </c>
      <c r="B7" t="s">
        <v>281</v>
      </c>
      <c r="D7" t="s">
        <v>296</v>
      </c>
      <c r="E7" t="s">
        <v>308</v>
      </c>
      <c r="F7" t="s">
        <v>336</v>
      </c>
      <c r="G7" t="s">
        <v>362</v>
      </c>
      <c r="H7" t="s">
        <v>441</v>
      </c>
      <c r="I7" t="s">
        <v>451</v>
      </c>
      <c r="J7" t="s">
        <v>655</v>
      </c>
      <c r="K7" t="s">
        <v>473</v>
      </c>
      <c r="L7" t="s">
        <v>495</v>
      </c>
      <c r="M7" t="s">
        <v>523</v>
      </c>
      <c r="N7" t="s">
        <v>564</v>
      </c>
      <c r="O7" t="s">
        <v>620</v>
      </c>
      <c r="P7" t="s">
        <v>633</v>
      </c>
      <c r="Q7" t="s">
        <v>603</v>
      </c>
    </row>
    <row r="8" spans="1:17" x14ac:dyDescent="0.25">
      <c r="A8" t="s">
        <v>265</v>
      </c>
      <c r="B8" t="s">
        <v>282</v>
      </c>
      <c r="D8" t="s">
        <v>297</v>
      </c>
      <c r="E8" t="s">
        <v>309</v>
      </c>
      <c r="F8" t="s">
        <v>337</v>
      </c>
      <c r="G8" t="s">
        <v>363</v>
      </c>
      <c r="H8" t="s">
        <v>442</v>
      </c>
      <c r="I8" t="s">
        <v>452</v>
      </c>
      <c r="J8" t="s">
        <v>653</v>
      </c>
      <c r="K8" t="s">
        <v>474</v>
      </c>
      <c r="L8" t="s">
        <v>496</v>
      </c>
      <c r="M8" t="s">
        <v>524</v>
      </c>
      <c r="N8" t="s">
        <v>565</v>
      </c>
      <c r="O8" t="s">
        <v>617</v>
      </c>
      <c r="P8" t="s">
        <v>636</v>
      </c>
      <c r="Q8" t="s">
        <v>604</v>
      </c>
    </row>
    <row r="9" spans="1:17" x14ac:dyDescent="0.25">
      <c r="A9" t="s">
        <v>289</v>
      </c>
      <c r="B9" t="s">
        <v>283</v>
      </c>
      <c r="D9" t="s">
        <v>298</v>
      </c>
      <c r="E9" t="s">
        <v>310</v>
      </c>
      <c r="F9" t="s">
        <v>338</v>
      </c>
      <c r="G9" t="s">
        <v>364</v>
      </c>
      <c r="H9" t="s">
        <v>443</v>
      </c>
      <c r="I9" t="s">
        <v>453</v>
      </c>
      <c r="J9" t="s">
        <v>656</v>
      </c>
      <c r="K9" t="s">
        <v>475</v>
      </c>
      <c r="L9" t="s">
        <v>497</v>
      </c>
      <c r="M9" t="s">
        <v>525</v>
      </c>
      <c r="N9" t="s">
        <v>566</v>
      </c>
      <c r="O9" t="s">
        <v>619</v>
      </c>
      <c r="P9" t="s">
        <v>634</v>
      </c>
      <c r="Q9" t="s">
        <v>605</v>
      </c>
    </row>
    <row r="10" spans="1:17" x14ac:dyDescent="0.25">
      <c r="A10" t="s">
        <v>260</v>
      </c>
      <c r="B10" t="s">
        <v>284</v>
      </c>
      <c r="D10" t="s">
        <v>299</v>
      </c>
      <c r="E10" t="s">
        <v>330</v>
      </c>
      <c r="F10" t="s">
        <v>339</v>
      </c>
      <c r="G10" t="s">
        <v>365</v>
      </c>
      <c r="H10" t="s">
        <v>444</v>
      </c>
      <c r="I10" t="s">
        <v>454</v>
      </c>
      <c r="J10" t="s">
        <v>654</v>
      </c>
      <c r="K10" t="s">
        <v>476</v>
      </c>
      <c r="L10" t="s">
        <v>498</v>
      </c>
      <c r="M10" t="s">
        <v>526</v>
      </c>
      <c r="N10" t="s">
        <v>567</v>
      </c>
      <c r="O10" t="s">
        <v>621</v>
      </c>
      <c r="Q10" t="s">
        <v>631</v>
      </c>
    </row>
    <row r="11" spans="1:17" x14ac:dyDescent="0.25">
      <c r="A11" t="s">
        <v>261</v>
      </c>
      <c r="B11" t="s">
        <v>285</v>
      </c>
      <c r="D11" t="s">
        <v>300</v>
      </c>
      <c r="E11" t="s">
        <v>329</v>
      </c>
      <c r="F11" t="s">
        <v>340</v>
      </c>
      <c r="G11" t="s">
        <v>366</v>
      </c>
      <c r="H11" t="s">
        <v>663</v>
      </c>
      <c r="I11" t="s">
        <v>455</v>
      </c>
      <c r="K11" t="s">
        <v>477</v>
      </c>
      <c r="L11" t="s">
        <v>499</v>
      </c>
      <c r="M11" t="s">
        <v>527</v>
      </c>
      <c r="N11" t="s">
        <v>568</v>
      </c>
      <c r="Q11" t="s">
        <v>629</v>
      </c>
    </row>
    <row r="12" spans="1:17" x14ac:dyDescent="0.25">
      <c r="A12" t="s">
        <v>264</v>
      </c>
      <c r="B12" t="s">
        <v>286</v>
      </c>
      <c r="D12" t="s">
        <v>301</v>
      </c>
      <c r="E12" t="s">
        <v>328</v>
      </c>
      <c r="F12" t="s">
        <v>341</v>
      </c>
      <c r="G12" t="s">
        <v>367</v>
      </c>
      <c r="H12" t="s">
        <v>661</v>
      </c>
      <c r="I12" t="s">
        <v>456</v>
      </c>
      <c r="K12" t="s">
        <v>478</v>
      </c>
      <c r="L12" t="s">
        <v>500</v>
      </c>
      <c r="M12" t="s">
        <v>528</v>
      </c>
      <c r="N12" t="s">
        <v>569</v>
      </c>
      <c r="Q12" t="s">
        <v>632</v>
      </c>
    </row>
    <row r="13" spans="1:17" x14ac:dyDescent="0.25">
      <c r="A13" t="s">
        <v>256</v>
      </c>
      <c r="B13" t="s">
        <v>608</v>
      </c>
      <c r="D13" t="s">
        <v>302</v>
      </c>
      <c r="E13" t="s">
        <v>311</v>
      </c>
      <c r="F13" t="s">
        <v>342</v>
      </c>
      <c r="G13" t="s">
        <v>368</v>
      </c>
      <c r="H13" t="s">
        <v>664</v>
      </c>
      <c r="I13" t="s">
        <v>457</v>
      </c>
      <c r="K13" t="s">
        <v>479</v>
      </c>
      <c r="L13" t="s">
        <v>501</v>
      </c>
      <c r="M13" t="s">
        <v>529</v>
      </c>
      <c r="N13" t="s">
        <v>570</v>
      </c>
      <c r="Q13" t="s">
        <v>630</v>
      </c>
    </row>
    <row r="14" spans="1:17" x14ac:dyDescent="0.25">
      <c r="A14" t="s">
        <v>263</v>
      </c>
      <c r="B14" t="s">
        <v>287</v>
      </c>
      <c r="D14" t="s">
        <v>303</v>
      </c>
      <c r="E14" t="s">
        <v>312</v>
      </c>
      <c r="F14" t="s">
        <v>343</v>
      </c>
      <c r="G14" t="s">
        <v>369</v>
      </c>
      <c r="H14" t="s">
        <v>662</v>
      </c>
      <c r="I14" t="s">
        <v>458</v>
      </c>
      <c r="K14" t="s">
        <v>480</v>
      </c>
      <c r="L14" t="s">
        <v>502</v>
      </c>
      <c r="M14" t="s">
        <v>530</v>
      </c>
      <c r="N14" t="s">
        <v>571</v>
      </c>
      <c r="Q14" t="s">
        <v>606</v>
      </c>
    </row>
    <row r="15" spans="1:17" x14ac:dyDescent="0.25">
      <c r="A15" t="s">
        <v>267</v>
      </c>
      <c r="B15" t="s">
        <v>288</v>
      </c>
      <c r="D15" t="s">
        <v>623</v>
      </c>
      <c r="E15" t="s">
        <v>313</v>
      </c>
      <c r="F15" t="s">
        <v>344</v>
      </c>
      <c r="G15" t="s">
        <v>370</v>
      </c>
      <c r="H15" t="s">
        <v>445</v>
      </c>
      <c r="I15" t="s">
        <v>459</v>
      </c>
      <c r="K15" t="s">
        <v>481</v>
      </c>
      <c r="L15" t="s">
        <v>503</v>
      </c>
      <c r="M15" t="s">
        <v>531</v>
      </c>
      <c r="N15" t="s">
        <v>572</v>
      </c>
      <c r="Q15" t="s">
        <v>607</v>
      </c>
    </row>
    <row r="16" spans="1:17" x14ac:dyDescent="0.25">
      <c r="D16" t="s">
        <v>624</v>
      </c>
      <c r="E16" t="s">
        <v>314</v>
      </c>
      <c r="F16" t="s">
        <v>345</v>
      </c>
      <c r="G16" t="s">
        <v>371</v>
      </c>
      <c r="H16" t="s">
        <v>446</v>
      </c>
      <c r="I16" t="s">
        <v>460</v>
      </c>
      <c r="K16" t="s">
        <v>482</v>
      </c>
      <c r="L16" t="s">
        <v>504</v>
      </c>
      <c r="M16" t="s">
        <v>532</v>
      </c>
      <c r="N16" t="s">
        <v>573</v>
      </c>
    </row>
    <row r="17" spans="1:14" x14ac:dyDescent="0.25">
      <c r="A17" t="s">
        <v>271</v>
      </c>
      <c r="D17" t="s">
        <v>625</v>
      </c>
      <c r="E17" t="s">
        <v>315</v>
      </c>
      <c r="F17" t="s">
        <v>346</v>
      </c>
      <c r="G17" t="s">
        <v>372</v>
      </c>
      <c r="I17" t="s">
        <v>659</v>
      </c>
      <c r="K17" t="s">
        <v>483</v>
      </c>
      <c r="L17" t="s">
        <v>505</v>
      </c>
      <c r="M17" t="s">
        <v>533</v>
      </c>
      <c r="N17" t="s">
        <v>574</v>
      </c>
    </row>
    <row r="18" spans="1:14" x14ac:dyDescent="0.25">
      <c r="A18">
        <v>2018</v>
      </c>
      <c r="D18" t="s">
        <v>622</v>
      </c>
      <c r="E18" t="s">
        <v>316</v>
      </c>
      <c r="F18" t="s">
        <v>347</v>
      </c>
      <c r="G18" t="s">
        <v>373</v>
      </c>
      <c r="I18" t="s">
        <v>657</v>
      </c>
      <c r="K18" t="s">
        <v>484</v>
      </c>
      <c r="L18" t="s">
        <v>506</v>
      </c>
      <c r="M18" t="s">
        <v>534</v>
      </c>
      <c r="N18" t="s">
        <v>575</v>
      </c>
    </row>
    <row r="19" spans="1:14" x14ac:dyDescent="0.25">
      <c r="A19">
        <v>2019</v>
      </c>
      <c r="E19" t="s">
        <v>317</v>
      </c>
      <c r="F19" t="s">
        <v>348</v>
      </c>
      <c r="G19" t="s">
        <v>374</v>
      </c>
      <c r="I19" t="s">
        <v>660</v>
      </c>
      <c r="K19" t="s">
        <v>485</v>
      </c>
      <c r="L19" t="s">
        <v>507</v>
      </c>
      <c r="M19" t="s">
        <v>535</v>
      </c>
      <c r="N19" t="s">
        <v>576</v>
      </c>
    </row>
    <row r="20" spans="1:14" x14ac:dyDescent="0.25">
      <c r="E20" t="s">
        <v>318</v>
      </c>
      <c r="F20" t="s">
        <v>349</v>
      </c>
      <c r="G20" t="s">
        <v>375</v>
      </c>
      <c r="I20" t="s">
        <v>658</v>
      </c>
      <c r="K20" t="s">
        <v>651</v>
      </c>
      <c r="L20" t="s">
        <v>508</v>
      </c>
      <c r="M20" t="s">
        <v>536</v>
      </c>
      <c r="N20" t="s">
        <v>577</v>
      </c>
    </row>
    <row r="21" spans="1:14" x14ac:dyDescent="0.25">
      <c r="E21" t="s">
        <v>319</v>
      </c>
      <c r="F21" t="s">
        <v>350</v>
      </c>
      <c r="G21" t="s">
        <v>376</v>
      </c>
      <c r="I21" t="s">
        <v>461</v>
      </c>
      <c r="K21" t="s">
        <v>649</v>
      </c>
      <c r="L21" t="s">
        <v>509</v>
      </c>
      <c r="M21" t="s">
        <v>537</v>
      </c>
      <c r="N21" t="s">
        <v>578</v>
      </c>
    </row>
    <row r="22" spans="1:14" x14ac:dyDescent="0.25">
      <c r="E22" t="s">
        <v>320</v>
      </c>
      <c r="F22" t="s">
        <v>671</v>
      </c>
      <c r="G22" t="s">
        <v>377</v>
      </c>
      <c r="K22" t="s">
        <v>652</v>
      </c>
      <c r="L22" t="s">
        <v>510</v>
      </c>
      <c r="M22" t="s">
        <v>538</v>
      </c>
      <c r="N22" t="s">
        <v>579</v>
      </c>
    </row>
    <row r="23" spans="1:14" x14ac:dyDescent="0.25">
      <c r="E23" t="s">
        <v>321</v>
      </c>
      <c r="F23" t="s">
        <v>669</v>
      </c>
      <c r="G23" t="s">
        <v>378</v>
      </c>
      <c r="K23" t="s">
        <v>650</v>
      </c>
      <c r="L23" t="s">
        <v>511</v>
      </c>
      <c r="M23" t="s">
        <v>539</v>
      </c>
      <c r="N23" t="s">
        <v>580</v>
      </c>
    </row>
    <row r="24" spans="1:14" x14ac:dyDescent="0.25">
      <c r="E24" t="s">
        <v>322</v>
      </c>
      <c r="F24" t="s">
        <v>672</v>
      </c>
      <c r="G24" t="s">
        <v>379</v>
      </c>
      <c r="K24" t="s">
        <v>486</v>
      </c>
      <c r="L24" t="s">
        <v>647</v>
      </c>
      <c r="M24" t="s">
        <v>540</v>
      </c>
      <c r="N24" t="s">
        <v>581</v>
      </c>
    </row>
    <row r="25" spans="1:14" x14ac:dyDescent="0.25">
      <c r="E25" t="s">
        <v>627</v>
      </c>
      <c r="F25" t="s">
        <v>670</v>
      </c>
      <c r="G25" t="s">
        <v>380</v>
      </c>
      <c r="K25" t="s">
        <v>487</v>
      </c>
      <c r="L25" t="s">
        <v>645</v>
      </c>
      <c r="M25" t="s">
        <v>541</v>
      </c>
      <c r="N25" t="s">
        <v>582</v>
      </c>
    </row>
    <row r="26" spans="1:14" x14ac:dyDescent="0.25">
      <c r="E26" t="s">
        <v>673</v>
      </c>
      <c r="F26" t="s">
        <v>351</v>
      </c>
      <c r="G26" t="s">
        <v>381</v>
      </c>
      <c r="K26" t="s">
        <v>488</v>
      </c>
      <c r="L26" t="s">
        <v>648</v>
      </c>
      <c r="M26" t="s">
        <v>542</v>
      </c>
      <c r="N26" t="s">
        <v>583</v>
      </c>
    </row>
    <row r="27" spans="1:14" x14ac:dyDescent="0.25">
      <c r="E27" t="s">
        <v>628</v>
      </c>
      <c r="F27" t="s">
        <v>352</v>
      </c>
      <c r="G27" t="s">
        <v>382</v>
      </c>
      <c r="K27" t="s">
        <v>489</v>
      </c>
      <c r="L27" t="s">
        <v>646</v>
      </c>
      <c r="M27" t="s">
        <v>543</v>
      </c>
      <c r="N27" t="s">
        <v>584</v>
      </c>
    </row>
    <row r="28" spans="1:14" x14ac:dyDescent="0.25">
      <c r="E28" t="s">
        <v>626</v>
      </c>
      <c r="F28" t="s">
        <v>353</v>
      </c>
      <c r="G28" t="s">
        <v>383</v>
      </c>
      <c r="K28" t="s">
        <v>490</v>
      </c>
      <c r="L28" t="s">
        <v>512</v>
      </c>
      <c r="M28" t="s">
        <v>544</v>
      </c>
      <c r="N28" t="s">
        <v>585</v>
      </c>
    </row>
    <row r="29" spans="1:14" x14ac:dyDescent="0.25">
      <c r="E29" t="s">
        <v>323</v>
      </c>
      <c r="F29" t="s">
        <v>354</v>
      </c>
      <c r="G29" t="s">
        <v>384</v>
      </c>
      <c r="L29" t="s">
        <v>513</v>
      </c>
      <c r="M29" t="s">
        <v>545</v>
      </c>
      <c r="N29" t="s">
        <v>639</v>
      </c>
    </row>
    <row r="30" spans="1:14" x14ac:dyDescent="0.25">
      <c r="E30" t="s">
        <v>324</v>
      </c>
      <c r="F30" t="s">
        <v>355</v>
      </c>
      <c r="G30" t="s">
        <v>385</v>
      </c>
      <c r="L30" t="s">
        <v>514</v>
      </c>
      <c r="M30" t="s">
        <v>546</v>
      </c>
      <c r="N30" t="s">
        <v>637</v>
      </c>
    </row>
    <row r="31" spans="1:14" x14ac:dyDescent="0.25">
      <c r="E31" t="s">
        <v>325</v>
      </c>
      <c r="F31" t="s">
        <v>356</v>
      </c>
      <c r="G31" t="s">
        <v>386</v>
      </c>
      <c r="L31" t="s">
        <v>515</v>
      </c>
      <c r="M31" t="s">
        <v>547</v>
      </c>
      <c r="N31" t="s">
        <v>640</v>
      </c>
    </row>
    <row r="32" spans="1:14" x14ac:dyDescent="0.25">
      <c r="E32" t="s">
        <v>326</v>
      </c>
      <c r="G32" t="s">
        <v>387</v>
      </c>
      <c r="L32" t="s">
        <v>516</v>
      </c>
      <c r="M32" t="s">
        <v>548</v>
      </c>
      <c r="N32" t="s">
        <v>638</v>
      </c>
    </row>
    <row r="33" spans="7:14" x14ac:dyDescent="0.25">
      <c r="G33" t="s">
        <v>388</v>
      </c>
      <c r="M33" t="s">
        <v>549</v>
      </c>
      <c r="N33" t="s">
        <v>586</v>
      </c>
    </row>
    <row r="34" spans="7:14" x14ac:dyDescent="0.25">
      <c r="G34" t="s">
        <v>389</v>
      </c>
      <c r="M34" t="s">
        <v>550</v>
      </c>
      <c r="N34" t="s">
        <v>587</v>
      </c>
    </row>
    <row r="35" spans="7:14" x14ac:dyDescent="0.25">
      <c r="G35" t="s">
        <v>390</v>
      </c>
      <c r="M35" t="s">
        <v>643</v>
      </c>
      <c r="N35" t="s">
        <v>588</v>
      </c>
    </row>
    <row r="36" spans="7:14" x14ac:dyDescent="0.25">
      <c r="G36" t="s">
        <v>391</v>
      </c>
      <c r="M36" t="s">
        <v>641</v>
      </c>
      <c r="N36" t="s">
        <v>589</v>
      </c>
    </row>
    <row r="37" spans="7:14" x14ac:dyDescent="0.25">
      <c r="G37" t="s">
        <v>392</v>
      </c>
      <c r="M37" t="s">
        <v>644</v>
      </c>
      <c r="N37" t="s">
        <v>590</v>
      </c>
    </row>
    <row r="38" spans="7:14" x14ac:dyDescent="0.25">
      <c r="G38" t="s">
        <v>393</v>
      </c>
      <c r="M38" t="s">
        <v>642</v>
      </c>
      <c r="N38" t="s">
        <v>591</v>
      </c>
    </row>
    <row r="39" spans="7:14" x14ac:dyDescent="0.25">
      <c r="G39" t="s">
        <v>394</v>
      </c>
      <c r="M39" t="s">
        <v>551</v>
      </c>
      <c r="N39" t="s">
        <v>592</v>
      </c>
    </row>
    <row r="40" spans="7:14" x14ac:dyDescent="0.25">
      <c r="G40" t="s">
        <v>395</v>
      </c>
      <c r="M40" t="s">
        <v>552</v>
      </c>
      <c r="N40" t="s">
        <v>593</v>
      </c>
    </row>
    <row r="41" spans="7:14" x14ac:dyDescent="0.25">
      <c r="G41" t="s">
        <v>396</v>
      </c>
      <c r="M41" t="s">
        <v>553</v>
      </c>
    </row>
    <row r="42" spans="7:14" x14ac:dyDescent="0.25">
      <c r="G42" t="s">
        <v>397</v>
      </c>
      <c r="M42" t="s">
        <v>554</v>
      </c>
    </row>
    <row r="43" spans="7:14" x14ac:dyDescent="0.25">
      <c r="G43" t="s">
        <v>398</v>
      </c>
      <c r="M43" t="s">
        <v>555</v>
      </c>
    </row>
    <row r="44" spans="7:14" x14ac:dyDescent="0.25">
      <c r="G44" t="s">
        <v>399</v>
      </c>
      <c r="M44" t="s">
        <v>556</v>
      </c>
    </row>
    <row r="45" spans="7:14" x14ac:dyDescent="0.25">
      <c r="G45" t="s">
        <v>400</v>
      </c>
      <c r="M45" t="s">
        <v>557</v>
      </c>
    </row>
    <row r="46" spans="7:14" x14ac:dyDescent="0.25">
      <c r="G46" t="s">
        <v>401</v>
      </c>
      <c r="M46" t="s">
        <v>558</v>
      </c>
    </row>
    <row r="47" spans="7:14" x14ac:dyDescent="0.25">
      <c r="G47" t="s">
        <v>402</v>
      </c>
    </row>
    <row r="48" spans="7:14" x14ac:dyDescent="0.25">
      <c r="G48" t="s">
        <v>403</v>
      </c>
    </row>
    <row r="49" spans="7:7" x14ac:dyDescent="0.25">
      <c r="G49" t="s">
        <v>404</v>
      </c>
    </row>
    <row r="50" spans="7:7" x14ac:dyDescent="0.25">
      <c r="G50" t="s">
        <v>405</v>
      </c>
    </row>
    <row r="51" spans="7:7" x14ac:dyDescent="0.25">
      <c r="G51" t="s">
        <v>406</v>
      </c>
    </row>
    <row r="52" spans="7:7" x14ac:dyDescent="0.25">
      <c r="G52" t="s">
        <v>407</v>
      </c>
    </row>
    <row r="53" spans="7:7" x14ac:dyDescent="0.25">
      <c r="G53" t="s">
        <v>408</v>
      </c>
    </row>
    <row r="54" spans="7:7" x14ac:dyDescent="0.25">
      <c r="G54" t="s">
        <v>409</v>
      </c>
    </row>
    <row r="55" spans="7:7" x14ac:dyDescent="0.25">
      <c r="G55" t="s">
        <v>410</v>
      </c>
    </row>
    <row r="56" spans="7:7" x14ac:dyDescent="0.25">
      <c r="G56" t="s">
        <v>411</v>
      </c>
    </row>
    <row r="57" spans="7:7" x14ac:dyDescent="0.25">
      <c r="G57" t="s">
        <v>412</v>
      </c>
    </row>
    <row r="58" spans="7:7" x14ac:dyDescent="0.25">
      <c r="G58" t="s">
        <v>413</v>
      </c>
    </row>
    <row r="59" spans="7:7" x14ac:dyDescent="0.25">
      <c r="G59" t="s">
        <v>414</v>
      </c>
    </row>
    <row r="60" spans="7:7" x14ac:dyDescent="0.25">
      <c r="G60" t="s">
        <v>415</v>
      </c>
    </row>
    <row r="61" spans="7:7" x14ac:dyDescent="0.25">
      <c r="G61" t="s">
        <v>416</v>
      </c>
    </row>
    <row r="62" spans="7:7" x14ac:dyDescent="0.25">
      <c r="G62" t="s">
        <v>417</v>
      </c>
    </row>
    <row r="63" spans="7:7" x14ac:dyDescent="0.25">
      <c r="G63" t="s">
        <v>418</v>
      </c>
    </row>
    <row r="64" spans="7:7" x14ac:dyDescent="0.25">
      <c r="G64" t="s">
        <v>667</v>
      </c>
    </row>
    <row r="65" spans="7:7" x14ac:dyDescent="0.25">
      <c r="G65" t="s">
        <v>665</v>
      </c>
    </row>
    <row r="66" spans="7:7" x14ac:dyDescent="0.25">
      <c r="G66" t="s">
        <v>668</v>
      </c>
    </row>
    <row r="67" spans="7:7" x14ac:dyDescent="0.25">
      <c r="G67" t="s">
        <v>666</v>
      </c>
    </row>
    <row r="68" spans="7:7" x14ac:dyDescent="0.25">
      <c r="G68" t="s">
        <v>419</v>
      </c>
    </row>
    <row r="69" spans="7:7" x14ac:dyDescent="0.25">
      <c r="G69" t="s">
        <v>420</v>
      </c>
    </row>
    <row r="70" spans="7:7" x14ac:dyDescent="0.25">
      <c r="G70" t="s">
        <v>421</v>
      </c>
    </row>
    <row r="71" spans="7:7" x14ac:dyDescent="0.25">
      <c r="G71" t="s">
        <v>422</v>
      </c>
    </row>
    <row r="72" spans="7:7" x14ac:dyDescent="0.25">
      <c r="G72" t="s">
        <v>423</v>
      </c>
    </row>
    <row r="73" spans="7:7" x14ac:dyDescent="0.25">
      <c r="G73" t="s">
        <v>424</v>
      </c>
    </row>
    <row r="74" spans="7:7" x14ac:dyDescent="0.25">
      <c r="G74" t="s">
        <v>425</v>
      </c>
    </row>
    <row r="75" spans="7:7" x14ac:dyDescent="0.25">
      <c r="G75" t="s">
        <v>426</v>
      </c>
    </row>
    <row r="76" spans="7:7" x14ac:dyDescent="0.25">
      <c r="G76" t="s">
        <v>427</v>
      </c>
    </row>
    <row r="77" spans="7:7" x14ac:dyDescent="0.25">
      <c r="G77" t="s">
        <v>428</v>
      </c>
    </row>
    <row r="78" spans="7:7" x14ac:dyDescent="0.25">
      <c r="G78" t="s">
        <v>429</v>
      </c>
    </row>
    <row r="79" spans="7:7" x14ac:dyDescent="0.25">
      <c r="G79" t="s">
        <v>430</v>
      </c>
    </row>
    <row r="80" spans="7:7" x14ac:dyDescent="0.25">
      <c r="G80" t="s">
        <v>431</v>
      </c>
    </row>
    <row r="81" spans="7:7" x14ac:dyDescent="0.25">
      <c r="G81" t="s">
        <v>432</v>
      </c>
    </row>
    <row r="82" spans="7:7" x14ac:dyDescent="0.25">
      <c r="G82" t="s">
        <v>433</v>
      </c>
    </row>
    <row r="83" spans="7:7" x14ac:dyDescent="0.25">
      <c r="G83" t="s">
        <v>434</v>
      </c>
    </row>
    <row r="84" spans="7:7" x14ac:dyDescent="0.25">
      <c r="G84" t="s">
        <v>435</v>
      </c>
    </row>
  </sheetData>
  <sheetProtection algorithmName="SHA-512" hashValue="Bzr/I9aNZeKTH9vpxUJiDMmVN5N3ORT0YXJTsrd4Kfz49xoZPmbHsQc9KtSZgP7He6busrKWB3UwWW0XgijRLA==" saltValue="/C5121dz/cEO8CJgqyaZhQ==" spinCount="100000" sheet="1" objects="1" scenarios="1"/>
  <sortState ref="Q2:Q15">
    <sortCondition ref="Q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15</vt:i4>
      </vt:variant>
    </vt:vector>
  </HeadingPairs>
  <TitlesOfParts>
    <vt:vector size="18" baseType="lpstr">
      <vt:lpstr>Consolidação</vt:lpstr>
      <vt:lpstr>Descrição</vt:lpstr>
      <vt:lpstr>dados</vt:lpstr>
      <vt:lpstr>AP</vt:lpstr>
      <vt:lpstr>Campus</vt:lpstr>
      <vt:lpstr>CM</vt:lpstr>
      <vt:lpstr>CP</vt:lpstr>
      <vt:lpstr>CT</vt:lpstr>
      <vt:lpstr>DV</vt:lpstr>
      <vt:lpstr>FB</vt:lpstr>
      <vt:lpstr>GP</vt:lpstr>
      <vt:lpstr>LD</vt:lpstr>
      <vt:lpstr>MD</vt:lpstr>
      <vt:lpstr>PB</vt:lpstr>
      <vt:lpstr>PG</vt:lpstr>
      <vt:lpstr>RT</vt:lpstr>
      <vt:lpstr>SH</vt:lpstr>
      <vt:lpstr>TD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Rogério Eduardo Cunha de Oliveira</dc:creator>
  <dc:description/>
  <cp:lastModifiedBy>Pró-Reitoria de Pesquisa e Pós-Graduação</cp:lastModifiedBy>
  <cp:revision>13</cp:revision>
  <cp:lastPrinted>2018-12-14T12:39:15Z</cp:lastPrinted>
  <dcterms:created xsi:type="dcterms:W3CDTF">2018-11-21T16:18:07Z</dcterms:created>
  <dcterms:modified xsi:type="dcterms:W3CDTF">2022-09-23T17:01:33Z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5855709c-55b8-451f-b2ff-bc4c751ecc6f</vt:lpwstr>
  </property>
</Properties>
</file>